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vsuta.sharepoint.com/teams/StockroomWorkingGroup/Shared Documents/General/External IDT/"/>
    </mc:Choice>
  </mc:AlternateContent>
  <xr:revisionPtr revIDLastSave="0" documentId="8_{F3121FBC-8D8A-4DBF-A51D-552710471FC2}" xr6:coauthVersionLast="47" xr6:coauthVersionMax="47" xr10:uidLastSave="{00000000-0000-0000-0000-000000000000}"/>
  <bookViews>
    <workbookView xWindow="-120" yWindow="-120" windowWidth="29040" windowHeight="15720" xr2:uid="{550CD3E8-6DFD-459A-916B-EA4A58A29F7E}"/>
  </bookViews>
  <sheets>
    <sheet name="External IDT Form" sheetId="1" r:id="rId1"/>
    <sheet name="Inventory" sheetId="2" r:id="rId2"/>
  </sheets>
  <definedNames>
    <definedName name="_xlnm.Print_Area" localSheetId="0">'External IDT Form'!$A$1:$N$48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42" i="1" s="1"/>
  <c r="L41" i="1"/>
  <c r="A42" i="1"/>
  <c r="I6" i="1" s="1"/>
  <c r="B6" i="1" s="1"/>
  <c r="D18" i="1" l="1"/>
  <c r="D19" i="1"/>
  <c r="K18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K40" i="1"/>
  <c r="J40" i="1"/>
  <c r="D40" i="1"/>
  <c r="K39" i="1"/>
  <c r="J39" i="1"/>
  <c r="D39" i="1"/>
  <c r="K38" i="1"/>
  <c r="J38" i="1"/>
  <c r="D38" i="1"/>
  <c r="K37" i="1"/>
  <c r="J37" i="1"/>
  <c r="D37" i="1"/>
  <c r="K36" i="1"/>
  <c r="J36" i="1"/>
  <c r="D36" i="1"/>
  <c r="K35" i="1"/>
  <c r="J35" i="1"/>
  <c r="D35" i="1"/>
  <c r="K34" i="1"/>
  <c r="J34" i="1"/>
  <c r="D34" i="1"/>
  <c r="K33" i="1"/>
  <c r="J33" i="1"/>
  <c r="D33" i="1"/>
  <c r="K32" i="1"/>
  <c r="J32" i="1"/>
  <c r="D32" i="1"/>
  <c r="K31" i="1"/>
  <c r="J31" i="1"/>
  <c r="D31" i="1"/>
  <c r="K30" i="1"/>
  <c r="J30" i="1"/>
  <c r="D30" i="1"/>
  <c r="K29" i="1"/>
  <c r="J29" i="1"/>
  <c r="D29" i="1"/>
  <c r="K28" i="1"/>
  <c r="J28" i="1"/>
  <c r="D28" i="1"/>
  <c r="K27" i="1"/>
  <c r="J27" i="1"/>
  <c r="D27" i="1"/>
  <c r="K26" i="1"/>
  <c r="J26" i="1"/>
  <c r="D26" i="1"/>
  <c r="K25" i="1"/>
  <c r="J25" i="1"/>
  <c r="D25" i="1"/>
  <c r="K24" i="1"/>
  <c r="J24" i="1"/>
  <c r="D24" i="1"/>
  <c r="K23" i="1"/>
  <c r="J23" i="1"/>
  <c r="D23" i="1"/>
  <c r="K22" i="1"/>
  <c r="J22" i="1"/>
  <c r="D22" i="1"/>
  <c r="K21" i="1"/>
  <c r="J21" i="1"/>
  <c r="D21" i="1"/>
  <c r="K20" i="1"/>
  <c r="J20" i="1"/>
  <c r="D20" i="1"/>
  <c r="K19" i="1"/>
  <c r="J19" i="1"/>
  <c r="J18" i="1"/>
  <c r="K836" i="2"/>
  <c r="J836" i="2"/>
  <c r="K835" i="2"/>
  <c r="J835" i="2"/>
  <c r="K834" i="2"/>
  <c r="J834" i="2"/>
  <c r="K833" i="2"/>
  <c r="J833" i="2"/>
  <c r="K832" i="2"/>
  <c r="J832" i="2"/>
  <c r="K831" i="2"/>
  <c r="J831" i="2"/>
  <c r="K830" i="2"/>
  <c r="J830" i="2"/>
  <c r="K829" i="2"/>
  <c r="J829" i="2"/>
  <c r="K828" i="2"/>
  <c r="J828" i="2"/>
  <c r="K827" i="2"/>
  <c r="J827" i="2"/>
  <c r="K826" i="2"/>
  <c r="J826" i="2"/>
  <c r="K825" i="2"/>
  <c r="J825" i="2"/>
  <c r="K824" i="2"/>
  <c r="J824" i="2"/>
  <c r="K823" i="2"/>
  <c r="J823" i="2"/>
  <c r="K822" i="2"/>
  <c r="J822" i="2"/>
  <c r="K821" i="2"/>
  <c r="J821" i="2"/>
  <c r="K820" i="2"/>
  <c r="J820" i="2"/>
  <c r="K819" i="2"/>
  <c r="J819" i="2"/>
  <c r="K818" i="2"/>
  <c r="J818" i="2"/>
  <c r="K817" i="2"/>
  <c r="J817" i="2"/>
  <c r="K816" i="2"/>
  <c r="J816" i="2"/>
  <c r="K815" i="2"/>
  <c r="J815" i="2"/>
  <c r="K814" i="2"/>
  <c r="J814" i="2"/>
  <c r="K813" i="2"/>
  <c r="J813" i="2"/>
  <c r="K812" i="2"/>
  <c r="J812" i="2"/>
  <c r="K811" i="2"/>
  <c r="J811" i="2"/>
  <c r="K810" i="2"/>
  <c r="J810" i="2"/>
  <c r="K809" i="2"/>
  <c r="J809" i="2"/>
  <c r="K808" i="2"/>
  <c r="J808" i="2"/>
  <c r="K807" i="2"/>
  <c r="J807" i="2"/>
  <c r="K806" i="2"/>
  <c r="J806" i="2"/>
  <c r="K805" i="2"/>
  <c r="J805" i="2"/>
  <c r="K804" i="2"/>
  <c r="J804" i="2"/>
  <c r="K803" i="2"/>
  <c r="J803" i="2"/>
  <c r="K802" i="2"/>
  <c r="J802" i="2"/>
  <c r="K801" i="2"/>
  <c r="J801" i="2"/>
  <c r="K800" i="2"/>
  <c r="J800" i="2"/>
  <c r="K799" i="2"/>
  <c r="J799" i="2"/>
  <c r="K798" i="2"/>
  <c r="J798" i="2"/>
  <c r="K797" i="2"/>
  <c r="J797" i="2"/>
  <c r="K796" i="2"/>
  <c r="J796" i="2"/>
  <c r="K795" i="2"/>
  <c r="J795" i="2"/>
  <c r="K794" i="2"/>
  <c r="J794" i="2"/>
  <c r="K793" i="2"/>
  <c r="J793" i="2"/>
  <c r="K792" i="2"/>
  <c r="J792" i="2"/>
  <c r="K791" i="2"/>
  <c r="J791" i="2"/>
  <c r="K790" i="2"/>
  <c r="J790" i="2"/>
  <c r="K789" i="2"/>
  <c r="J789" i="2"/>
  <c r="K788" i="2"/>
  <c r="J788" i="2"/>
  <c r="K787" i="2"/>
  <c r="J787" i="2"/>
  <c r="K786" i="2"/>
  <c r="J786" i="2"/>
  <c r="K785" i="2"/>
  <c r="J785" i="2"/>
  <c r="K784" i="2"/>
  <c r="J784" i="2"/>
  <c r="K783" i="2"/>
  <c r="J783" i="2"/>
  <c r="K782" i="2"/>
  <c r="J782" i="2"/>
  <c r="K781" i="2"/>
  <c r="J781" i="2"/>
  <c r="K780" i="2"/>
  <c r="J780" i="2"/>
  <c r="K779" i="2"/>
  <c r="J779" i="2"/>
  <c r="K778" i="2"/>
  <c r="J778" i="2"/>
  <c r="K777" i="2"/>
  <c r="J777" i="2"/>
  <c r="K776" i="2"/>
  <c r="J776" i="2"/>
  <c r="K775" i="2"/>
  <c r="J775" i="2"/>
  <c r="K774" i="2"/>
  <c r="J774" i="2"/>
  <c r="K773" i="2"/>
  <c r="J773" i="2"/>
  <c r="I773" i="2"/>
  <c r="K772" i="2"/>
  <c r="J772" i="2"/>
  <c r="K771" i="2"/>
  <c r="J771" i="2"/>
  <c r="K770" i="2"/>
  <c r="J770" i="2"/>
  <c r="K769" i="2"/>
  <c r="J769" i="2"/>
  <c r="K768" i="2"/>
  <c r="J768" i="2"/>
  <c r="K767" i="2"/>
  <c r="J767" i="2"/>
  <c r="K766" i="2"/>
  <c r="J766" i="2"/>
  <c r="K765" i="2"/>
  <c r="J765" i="2"/>
  <c r="K764" i="2"/>
  <c r="J764" i="2"/>
  <c r="K763" i="2"/>
  <c r="J763" i="2"/>
  <c r="K762" i="2"/>
  <c r="J762" i="2"/>
  <c r="K761" i="2"/>
  <c r="J761" i="2"/>
  <c r="K760" i="2"/>
  <c r="J760" i="2"/>
  <c r="K759" i="2"/>
  <c r="J759" i="2"/>
  <c r="K758" i="2"/>
  <c r="J758" i="2"/>
  <c r="K757" i="2"/>
  <c r="J757" i="2"/>
  <c r="K756" i="2"/>
  <c r="J756" i="2"/>
  <c r="K755" i="2"/>
  <c r="J755" i="2"/>
  <c r="K754" i="2"/>
  <c r="J754" i="2"/>
  <c r="K753" i="2"/>
  <c r="J753" i="2"/>
  <c r="K752" i="2"/>
  <c r="J752" i="2"/>
  <c r="K751" i="2"/>
  <c r="J751" i="2"/>
  <c r="K750" i="2"/>
  <c r="J750" i="2"/>
  <c r="K749" i="2"/>
  <c r="J749" i="2"/>
  <c r="K748" i="2"/>
  <c r="J748" i="2"/>
  <c r="K747" i="2"/>
  <c r="J747" i="2"/>
  <c r="K746" i="2"/>
  <c r="J746" i="2"/>
  <c r="K745" i="2"/>
  <c r="J745" i="2"/>
  <c r="K744" i="2"/>
  <c r="J744" i="2"/>
  <c r="K743" i="2"/>
  <c r="J743" i="2"/>
  <c r="K742" i="2"/>
  <c r="J742" i="2"/>
  <c r="K741" i="2"/>
  <c r="J741" i="2"/>
  <c r="K740" i="2"/>
  <c r="J740" i="2"/>
  <c r="K739" i="2"/>
  <c r="J739" i="2"/>
  <c r="K738" i="2"/>
  <c r="J738" i="2"/>
  <c r="K737" i="2"/>
  <c r="J737" i="2"/>
  <c r="K736" i="2"/>
  <c r="J736" i="2"/>
  <c r="K735" i="2"/>
  <c r="J735" i="2"/>
  <c r="K734" i="2"/>
  <c r="J734" i="2"/>
  <c r="K733" i="2"/>
  <c r="J733" i="2"/>
  <c r="K732" i="2"/>
  <c r="J732" i="2"/>
  <c r="K731" i="2"/>
  <c r="J731" i="2"/>
  <c r="K730" i="2"/>
  <c r="J730" i="2"/>
  <c r="K729" i="2"/>
  <c r="J729" i="2"/>
  <c r="K728" i="2"/>
  <c r="J728" i="2"/>
  <c r="K727" i="2"/>
  <c r="J727" i="2"/>
  <c r="K726" i="2"/>
  <c r="J726" i="2"/>
  <c r="K725" i="2"/>
  <c r="J725" i="2"/>
  <c r="K724" i="2"/>
  <c r="J724" i="2"/>
  <c r="K723" i="2"/>
  <c r="J723" i="2"/>
  <c r="K722" i="2"/>
  <c r="J722" i="2"/>
  <c r="K721" i="2"/>
  <c r="J721" i="2"/>
  <c r="K720" i="2"/>
  <c r="J720" i="2"/>
  <c r="K719" i="2"/>
  <c r="J719" i="2"/>
  <c r="K718" i="2"/>
  <c r="J718" i="2"/>
  <c r="K717" i="2"/>
  <c r="J717" i="2"/>
  <c r="K716" i="2"/>
  <c r="J716" i="2"/>
  <c r="K715" i="2"/>
  <c r="J715" i="2"/>
  <c r="K714" i="2"/>
  <c r="J714" i="2"/>
  <c r="K713" i="2"/>
  <c r="J713" i="2"/>
  <c r="K712" i="2"/>
  <c r="J712" i="2"/>
  <c r="K711" i="2"/>
  <c r="J711" i="2"/>
  <c r="K710" i="2"/>
  <c r="J710" i="2"/>
  <c r="K709" i="2"/>
  <c r="J709" i="2"/>
  <c r="K708" i="2"/>
  <c r="J708" i="2"/>
  <c r="K707" i="2"/>
  <c r="J707" i="2"/>
  <c r="K706" i="2"/>
  <c r="J706" i="2"/>
  <c r="K705" i="2"/>
  <c r="J705" i="2"/>
  <c r="K704" i="2"/>
  <c r="J704" i="2"/>
  <c r="K703" i="2"/>
  <c r="J703" i="2"/>
  <c r="K702" i="2"/>
  <c r="J702" i="2"/>
  <c r="K701" i="2"/>
  <c r="J701" i="2"/>
  <c r="K700" i="2"/>
  <c r="J700" i="2"/>
  <c r="K699" i="2"/>
  <c r="J699" i="2"/>
  <c r="K698" i="2"/>
  <c r="J698" i="2"/>
  <c r="K697" i="2"/>
  <c r="J697" i="2"/>
  <c r="K696" i="2"/>
  <c r="J696" i="2"/>
  <c r="K695" i="2"/>
  <c r="J695" i="2"/>
  <c r="K694" i="2"/>
  <c r="J694" i="2"/>
  <c r="K693" i="2"/>
  <c r="J693" i="2"/>
  <c r="K692" i="2"/>
  <c r="J692" i="2"/>
  <c r="K691" i="2"/>
  <c r="J691" i="2"/>
  <c r="K690" i="2"/>
  <c r="J690" i="2"/>
  <c r="K689" i="2"/>
  <c r="J689" i="2"/>
  <c r="K688" i="2"/>
  <c r="J688" i="2"/>
  <c r="K687" i="2"/>
  <c r="J687" i="2"/>
  <c r="K686" i="2"/>
  <c r="J686" i="2"/>
  <c r="K685" i="2"/>
  <c r="J685" i="2"/>
  <c r="K684" i="2"/>
  <c r="J684" i="2"/>
  <c r="K683" i="2"/>
  <c r="J683" i="2"/>
  <c r="K682" i="2"/>
  <c r="J682" i="2"/>
  <c r="K681" i="2"/>
  <c r="J681" i="2"/>
  <c r="K680" i="2"/>
  <c r="J680" i="2"/>
  <c r="K679" i="2"/>
  <c r="J679" i="2"/>
  <c r="K678" i="2"/>
  <c r="J678" i="2"/>
  <c r="K677" i="2"/>
  <c r="J677" i="2"/>
  <c r="K676" i="2"/>
  <c r="J676" i="2"/>
  <c r="K675" i="2"/>
  <c r="J675" i="2"/>
  <c r="K674" i="2"/>
  <c r="J674" i="2"/>
  <c r="K673" i="2"/>
  <c r="J673" i="2"/>
  <c r="K672" i="2"/>
  <c r="J672" i="2"/>
  <c r="K671" i="2"/>
  <c r="J671" i="2"/>
  <c r="K670" i="2"/>
  <c r="J670" i="2"/>
  <c r="K669" i="2"/>
  <c r="J669" i="2"/>
  <c r="K668" i="2"/>
  <c r="J668" i="2"/>
  <c r="K667" i="2"/>
  <c r="J667" i="2"/>
  <c r="K666" i="2"/>
  <c r="J666" i="2"/>
  <c r="K665" i="2"/>
  <c r="J665" i="2"/>
  <c r="K664" i="2"/>
  <c r="J664" i="2"/>
  <c r="K663" i="2"/>
  <c r="J663" i="2"/>
  <c r="K662" i="2"/>
  <c r="J662" i="2"/>
  <c r="K661" i="2"/>
  <c r="J661" i="2"/>
  <c r="K660" i="2"/>
  <c r="J660" i="2"/>
  <c r="K659" i="2"/>
  <c r="J659" i="2"/>
  <c r="K658" i="2"/>
  <c r="J658" i="2"/>
  <c r="K657" i="2"/>
  <c r="J657" i="2"/>
  <c r="K656" i="2"/>
  <c r="J656" i="2"/>
  <c r="K655" i="2"/>
  <c r="J655" i="2"/>
  <c r="K654" i="2"/>
  <c r="J654" i="2"/>
  <c r="K653" i="2"/>
  <c r="J653" i="2"/>
  <c r="K652" i="2"/>
  <c r="J652" i="2"/>
  <c r="K651" i="2"/>
  <c r="J651" i="2"/>
  <c r="K650" i="2"/>
  <c r="J650" i="2"/>
  <c r="K649" i="2"/>
  <c r="J649" i="2"/>
  <c r="K648" i="2"/>
  <c r="J648" i="2"/>
  <c r="K647" i="2"/>
  <c r="J647" i="2"/>
  <c r="K646" i="2"/>
  <c r="J646" i="2"/>
  <c r="K645" i="2"/>
  <c r="J645" i="2"/>
  <c r="K644" i="2"/>
  <c r="J644" i="2"/>
  <c r="K643" i="2"/>
  <c r="J643" i="2"/>
  <c r="K642" i="2"/>
  <c r="J642" i="2"/>
  <c r="K641" i="2"/>
  <c r="J641" i="2"/>
  <c r="K640" i="2"/>
  <c r="J640" i="2"/>
  <c r="K639" i="2"/>
  <c r="J639" i="2"/>
  <c r="K638" i="2"/>
  <c r="J638" i="2"/>
  <c r="K637" i="2"/>
  <c r="J637" i="2"/>
  <c r="K636" i="2"/>
  <c r="J636" i="2"/>
  <c r="K635" i="2"/>
  <c r="J635" i="2"/>
  <c r="K634" i="2"/>
  <c r="J634" i="2"/>
  <c r="K633" i="2"/>
  <c r="J633" i="2"/>
  <c r="K632" i="2"/>
  <c r="J632" i="2"/>
  <c r="K631" i="2"/>
  <c r="J631" i="2"/>
  <c r="K630" i="2"/>
  <c r="J630" i="2"/>
  <c r="K629" i="2"/>
  <c r="J629" i="2"/>
  <c r="K628" i="2"/>
  <c r="J628" i="2"/>
  <c r="K627" i="2"/>
  <c r="J627" i="2"/>
  <c r="K626" i="2"/>
  <c r="J626" i="2"/>
  <c r="K625" i="2"/>
  <c r="J625" i="2"/>
  <c r="K624" i="2"/>
  <c r="J624" i="2"/>
  <c r="K623" i="2"/>
  <c r="J623" i="2"/>
  <c r="K622" i="2"/>
  <c r="J622" i="2"/>
  <c r="K621" i="2"/>
  <c r="J621" i="2"/>
  <c r="K620" i="2"/>
  <c r="J620" i="2"/>
  <c r="K619" i="2"/>
  <c r="J619" i="2"/>
  <c r="K618" i="2"/>
  <c r="J618" i="2"/>
  <c r="K617" i="2"/>
  <c r="J617" i="2"/>
  <c r="K616" i="2"/>
  <c r="J616" i="2"/>
  <c r="K615" i="2"/>
  <c r="J615" i="2"/>
  <c r="K614" i="2"/>
  <c r="J614" i="2"/>
  <c r="K613" i="2"/>
  <c r="J613" i="2"/>
  <c r="K612" i="2"/>
  <c r="J612" i="2"/>
  <c r="K611" i="2"/>
  <c r="J611" i="2"/>
  <c r="K610" i="2"/>
  <c r="J610" i="2"/>
  <c r="K609" i="2"/>
  <c r="J609" i="2"/>
  <c r="K608" i="2"/>
  <c r="J608" i="2"/>
  <c r="K607" i="2"/>
  <c r="J607" i="2"/>
  <c r="K606" i="2"/>
  <c r="J606" i="2"/>
  <c r="K605" i="2"/>
  <c r="J605" i="2"/>
  <c r="K604" i="2"/>
  <c r="J604" i="2"/>
  <c r="K603" i="2"/>
  <c r="J603" i="2"/>
  <c r="K602" i="2"/>
  <c r="J602" i="2"/>
  <c r="K601" i="2"/>
  <c r="J601" i="2"/>
  <c r="K600" i="2"/>
  <c r="J600" i="2"/>
  <c r="K599" i="2"/>
  <c r="J599" i="2"/>
  <c r="K598" i="2"/>
  <c r="J598" i="2"/>
  <c r="K597" i="2"/>
  <c r="J597" i="2"/>
  <c r="K596" i="2"/>
  <c r="J596" i="2"/>
  <c r="K595" i="2"/>
  <c r="J595" i="2"/>
  <c r="K594" i="2"/>
  <c r="J594" i="2"/>
  <c r="K593" i="2"/>
  <c r="J593" i="2"/>
  <c r="K592" i="2"/>
  <c r="J592" i="2"/>
  <c r="K591" i="2"/>
  <c r="J591" i="2"/>
  <c r="K590" i="2"/>
  <c r="J590" i="2"/>
  <c r="K589" i="2"/>
  <c r="J589" i="2"/>
  <c r="K588" i="2"/>
  <c r="J588" i="2"/>
  <c r="K587" i="2"/>
  <c r="J587" i="2"/>
  <c r="K586" i="2"/>
  <c r="J586" i="2"/>
  <c r="K585" i="2"/>
  <c r="J585" i="2"/>
  <c r="K584" i="2"/>
  <c r="J584" i="2"/>
  <c r="K583" i="2"/>
  <c r="J583" i="2"/>
  <c r="K582" i="2"/>
  <c r="J582" i="2"/>
  <c r="K581" i="2"/>
  <c r="J581" i="2"/>
  <c r="K580" i="2"/>
  <c r="J580" i="2"/>
  <c r="K579" i="2"/>
  <c r="J579" i="2"/>
  <c r="K578" i="2"/>
  <c r="J578" i="2"/>
  <c r="K577" i="2"/>
  <c r="J577" i="2"/>
  <c r="K576" i="2"/>
  <c r="J576" i="2"/>
  <c r="K575" i="2"/>
  <c r="J575" i="2"/>
  <c r="K574" i="2"/>
  <c r="J574" i="2"/>
  <c r="K573" i="2"/>
  <c r="J573" i="2"/>
  <c r="K572" i="2"/>
  <c r="J572" i="2"/>
  <c r="K571" i="2"/>
  <c r="J571" i="2"/>
  <c r="K570" i="2"/>
  <c r="J570" i="2"/>
  <c r="K569" i="2"/>
  <c r="J569" i="2"/>
  <c r="K568" i="2"/>
  <c r="J568" i="2"/>
  <c r="K567" i="2"/>
  <c r="J567" i="2"/>
  <c r="K566" i="2"/>
  <c r="J566" i="2"/>
  <c r="K565" i="2"/>
  <c r="J565" i="2"/>
  <c r="K564" i="2"/>
  <c r="J564" i="2"/>
  <c r="K563" i="2"/>
  <c r="J563" i="2"/>
  <c r="K562" i="2"/>
  <c r="J562" i="2"/>
  <c r="K561" i="2"/>
  <c r="J561" i="2"/>
  <c r="K560" i="2"/>
  <c r="J560" i="2"/>
  <c r="K559" i="2"/>
  <c r="J559" i="2"/>
  <c r="K558" i="2"/>
  <c r="J558" i="2"/>
  <c r="K557" i="2"/>
  <c r="J557" i="2"/>
  <c r="K556" i="2"/>
  <c r="J556" i="2"/>
  <c r="K555" i="2"/>
  <c r="J555" i="2"/>
  <c r="K554" i="2"/>
  <c r="J554" i="2"/>
  <c r="K553" i="2"/>
  <c r="J553" i="2"/>
  <c r="K552" i="2"/>
  <c r="J552" i="2"/>
  <c r="K551" i="2"/>
  <c r="J551" i="2"/>
  <c r="K550" i="2"/>
  <c r="J550" i="2"/>
  <c r="K549" i="2"/>
  <c r="J549" i="2"/>
  <c r="K548" i="2"/>
  <c r="J548" i="2"/>
  <c r="K547" i="2"/>
  <c r="J547" i="2"/>
  <c r="K546" i="2"/>
  <c r="J546" i="2"/>
  <c r="K545" i="2"/>
  <c r="J545" i="2"/>
  <c r="K544" i="2"/>
  <c r="J544" i="2"/>
  <c r="K543" i="2"/>
  <c r="J543" i="2"/>
  <c r="K542" i="2"/>
  <c r="J542" i="2"/>
  <c r="K541" i="2"/>
  <c r="J541" i="2"/>
  <c r="K540" i="2"/>
  <c r="J540" i="2"/>
  <c r="K539" i="2"/>
  <c r="J539" i="2"/>
  <c r="K538" i="2"/>
  <c r="J538" i="2"/>
  <c r="K537" i="2"/>
  <c r="J537" i="2"/>
  <c r="K536" i="2"/>
  <c r="J536" i="2"/>
  <c r="K535" i="2"/>
  <c r="J535" i="2"/>
  <c r="K534" i="2"/>
  <c r="J534" i="2"/>
  <c r="K533" i="2"/>
  <c r="J533" i="2"/>
  <c r="K532" i="2"/>
  <c r="J532" i="2"/>
  <c r="K531" i="2"/>
  <c r="J531" i="2"/>
  <c r="K530" i="2"/>
  <c r="J530" i="2"/>
  <c r="K529" i="2"/>
  <c r="J529" i="2"/>
  <c r="K528" i="2"/>
  <c r="J528" i="2"/>
  <c r="K527" i="2"/>
  <c r="J527" i="2"/>
  <c r="K526" i="2"/>
  <c r="J526" i="2"/>
  <c r="K525" i="2"/>
  <c r="J525" i="2"/>
  <c r="K524" i="2"/>
  <c r="J524" i="2"/>
  <c r="K523" i="2"/>
  <c r="J523" i="2"/>
  <c r="K522" i="2"/>
  <c r="J522" i="2"/>
  <c r="K521" i="2"/>
  <c r="J521" i="2"/>
  <c r="K520" i="2"/>
  <c r="J520" i="2"/>
  <c r="K519" i="2"/>
  <c r="J519" i="2"/>
  <c r="K518" i="2"/>
  <c r="J518" i="2"/>
  <c r="K517" i="2"/>
  <c r="J517" i="2"/>
  <c r="K516" i="2"/>
  <c r="J516" i="2"/>
  <c r="K515" i="2"/>
  <c r="J515" i="2"/>
  <c r="K514" i="2"/>
  <c r="J514" i="2"/>
  <c r="K513" i="2"/>
  <c r="J513" i="2"/>
  <c r="K512" i="2"/>
  <c r="J512" i="2"/>
  <c r="K511" i="2"/>
  <c r="J511" i="2"/>
  <c r="K510" i="2"/>
  <c r="J510" i="2"/>
  <c r="K509" i="2"/>
  <c r="J509" i="2"/>
  <c r="K508" i="2"/>
  <c r="J508" i="2"/>
  <c r="K507" i="2"/>
  <c r="J507" i="2"/>
  <c r="K506" i="2"/>
  <c r="J506" i="2"/>
  <c r="K505" i="2"/>
  <c r="J505" i="2"/>
  <c r="K504" i="2"/>
  <c r="J504" i="2"/>
  <c r="K503" i="2"/>
  <c r="J503" i="2"/>
  <c r="K502" i="2"/>
  <c r="J502" i="2"/>
  <c r="K501" i="2"/>
  <c r="J501" i="2"/>
  <c r="K500" i="2"/>
  <c r="J500" i="2"/>
  <c r="K499" i="2"/>
  <c r="J499" i="2"/>
  <c r="K498" i="2"/>
  <c r="J498" i="2"/>
  <c r="K497" i="2"/>
  <c r="J497" i="2"/>
  <c r="K496" i="2"/>
  <c r="J496" i="2"/>
  <c r="K495" i="2"/>
  <c r="J495" i="2"/>
  <c r="K494" i="2"/>
  <c r="J494" i="2"/>
  <c r="K493" i="2"/>
  <c r="J493" i="2"/>
  <c r="K492" i="2"/>
  <c r="J492" i="2"/>
  <c r="K491" i="2"/>
  <c r="J491" i="2"/>
  <c r="K490" i="2"/>
  <c r="J490" i="2"/>
  <c r="K489" i="2"/>
  <c r="J489" i="2"/>
  <c r="K488" i="2"/>
  <c r="J488" i="2"/>
  <c r="K487" i="2"/>
  <c r="J487" i="2"/>
  <c r="K486" i="2"/>
  <c r="J486" i="2"/>
  <c r="K485" i="2"/>
  <c r="J485" i="2"/>
  <c r="K484" i="2"/>
  <c r="J484" i="2"/>
  <c r="K483" i="2"/>
  <c r="J483" i="2"/>
  <c r="K482" i="2"/>
  <c r="J482" i="2"/>
  <c r="K481" i="2"/>
  <c r="J481" i="2"/>
  <c r="K480" i="2"/>
  <c r="J480" i="2"/>
  <c r="K479" i="2"/>
  <c r="J479" i="2"/>
  <c r="K478" i="2"/>
  <c r="J478" i="2"/>
  <c r="K477" i="2"/>
  <c r="J477" i="2"/>
  <c r="K476" i="2"/>
  <c r="J476" i="2"/>
  <c r="K475" i="2"/>
  <c r="J475" i="2"/>
  <c r="K474" i="2"/>
  <c r="J474" i="2"/>
  <c r="K473" i="2"/>
  <c r="J473" i="2"/>
  <c r="K472" i="2"/>
  <c r="J472" i="2"/>
  <c r="K471" i="2"/>
  <c r="J471" i="2"/>
  <c r="K470" i="2"/>
  <c r="J470" i="2"/>
  <c r="K469" i="2"/>
  <c r="J469" i="2"/>
  <c r="K468" i="2"/>
  <c r="J468" i="2"/>
  <c r="K467" i="2"/>
  <c r="J467" i="2"/>
  <c r="K466" i="2"/>
  <c r="J466" i="2"/>
  <c r="K465" i="2"/>
  <c r="J465" i="2"/>
  <c r="K464" i="2"/>
  <c r="J464" i="2"/>
  <c r="K463" i="2"/>
  <c r="J463" i="2"/>
  <c r="K462" i="2"/>
  <c r="J462" i="2"/>
  <c r="K461" i="2"/>
  <c r="J461" i="2"/>
  <c r="K460" i="2"/>
  <c r="J460" i="2"/>
  <c r="K459" i="2"/>
  <c r="J459" i="2"/>
  <c r="K458" i="2"/>
  <c r="J458" i="2"/>
  <c r="K457" i="2"/>
  <c r="J457" i="2"/>
  <c r="K456" i="2"/>
  <c r="J456" i="2"/>
  <c r="K455" i="2"/>
  <c r="J455" i="2"/>
  <c r="K454" i="2"/>
  <c r="J454" i="2"/>
  <c r="K453" i="2"/>
  <c r="J453" i="2"/>
  <c r="K452" i="2"/>
  <c r="J452" i="2"/>
  <c r="K451" i="2"/>
  <c r="J451" i="2"/>
  <c r="K450" i="2"/>
  <c r="J450" i="2"/>
  <c r="K449" i="2"/>
  <c r="J449" i="2"/>
  <c r="K448" i="2"/>
  <c r="J448" i="2"/>
  <c r="K447" i="2"/>
  <c r="J447" i="2"/>
  <c r="K446" i="2"/>
  <c r="J446" i="2"/>
  <c r="K445" i="2"/>
  <c r="J445" i="2"/>
  <c r="K444" i="2"/>
  <c r="J444" i="2"/>
  <c r="K443" i="2"/>
  <c r="J443" i="2"/>
  <c r="K442" i="2"/>
  <c r="J442" i="2"/>
  <c r="K441" i="2"/>
  <c r="J441" i="2"/>
  <c r="K440" i="2"/>
  <c r="J440" i="2"/>
  <c r="K439" i="2"/>
  <c r="J439" i="2"/>
  <c r="K438" i="2"/>
  <c r="J438" i="2"/>
  <c r="K437" i="2"/>
  <c r="J437" i="2"/>
  <c r="K436" i="2"/>
  <c r="J436" i="2"/>
  <c r="K435" i="2"/>
  <c r="J435" i="2"/>
  <c r="K434" i="2"/>
  <c r="J434" i="2"/>
  <c r="K433" i="2"/>
  <c r="J433" i="2"/>
  <c r="J432" i="2"/>
  <c r="K431" i="2"/>
  <c r="J431" i="2"/>
  <c r="K430" i="2"/>
  <c r="J430" i="2"/>
  <c r="K429" i="2"/>
  <c r="J429" i="2"/>
  <c r="K428" i="2"/>
  <c r="J428" i="2"/>
  <c r="K427" i="2"/>
  <c r="J427" i="2"/>
  <c r="K426" i="2"/>
  <c r="J426" i="2"/>
  <c r="K425" i="2"/>
  <c r="J425" i="2"/>
  <c r="K424" i="2"/>
  <c r="J424" i="2"/>
  <c r="K423" i="2"/>
  <c r="J423" i="2"/>
  <c r="K422" i="2"/>
  <c r="J422" i="2"/>
  <c r="K421" i="2"/>
  <c r="J421" i="2"/>
  <c r="K420" i="2"/>
  <c r="J420" i="2"/>
  <c r="K419" i="2"/>
  <c r="J419" i="2"/>
  <c r="K418" i="2"/>
  <c r="J418" i="2"/>
  <c r="K417" i="2"/>
  <c r="J417" i="2"/>
  <c r="K416" i="2"/>
  <c r="J416" i="2"/>
  <c r="K415" i="2"/>
  <c r="J415" i="2"/>
  <c r="K414" i="2"/>
  <c r="J414" i="2"/>
  <c r="K413" i="2"/>
  <c r="J413" i="2"/>
  <c r="K412" i="2"/>
  <c r="J412" i="2"/>
  <c r="K411" i="2"/>
  <c r="J411" i="2"/>
  <c r="K410" i="2"/>
  <c r="J410" i="2"/>
  <c r="K409" i="2"/>
  <c r="J409" i="2"/>
  <c r="K408" i="2"/>
  <c r="J408" i="2"/>
  <c r="K407" i="2"/>
  <c r="J407" i="2"/>
  <c r="K406" i="2"/>
  <c r="J406" i="2"/>
  <c r="K405" i="2"/>
  <c r="J405" i="2"/>
  <c r="K404" i="2"/>
  <c r="J404" i="2"/>
  <c r="K403" i="2"/>
  <c r="J403" i="2"/>
  <c r="K402" i="2"/>
  <c r="J402" i="2"/>
  <c r="K401" i="2"/>
  <c r="J401" i="2"/>
  <c r="K400" i="2"/>
  <c r="J400" i="2"/>
  <c r="K399" i="2"/>
  <c r="J399" i="2"/>
  <c r="K398" i="2"/>
  <c r="J398" i="2"/>
  <c r="K397" i="2"/>
  <c r="J397" i="2"/>
  <c r="K396" i="2"/>
  <c r="J396" i="2"/>
  <c r="K395" i="2"/>
  <c r="J395" i="2"/>
  <c r="K394" i="2"/>
  <c r="J394" i="2"/>
  <c r="K393" i="2"/>
  <c r="J393" i="2"/>
  <c r="K392" i="2"/>
  <c r="J392" i="2"/>
  <c r="K391" i="2"/>
  <c r="J391" i="2"/>
  <c r="K390" i="2"/>
  <c r="J390" i="2"/>
  <c r="K389" i="2"/>
  <c r="J389" i="2"/>
  <c r="K388" i="2"/>
  <c r="J388" i="2"/>
  <c r="K387" i="2"/>
  <c r="J387" i="2"/>
  <c r="K386" i="2"/>
  <c r="J386" i="2"/>
  <c r="K385" i="2"/>
  <c r="J385" i="2"/>
  <c r="K384" i="2"/>
  <c r="J384" i="2"/>
  <c r="K383" i="2"/>
  <c r="J383" i="2"/>
  <c r="K382" i="2"/>
  <c r="J382" i="2"/>
  <c r="K381" i="2"/>
  <c r="J381" i="2"/>
  <c r="K380" i="2"/>
  <c r="J380" i="2"/>
  <c r="K379" i="2"/>
  <c r="J379" i="2"/>
  <c r="K378" i="2"/>
  <c r="J378" i="2"/>
  <c r="K377" i="2"/>
  <c r="J377" i="2"/>
  <c r="K376" i="2"/>
  <c r="J376" i="2"/>
  <c r="K375" i="2"/>
  <c r="J375" i="2"/>
  <c r="K374" i="2"/>
  <c r="J374" i="2"/>
  <c r="K373" i="2"/>
  <c r="J373" i="2"/>
  <c r="K372" i="2"/>
  <c r="J372" i="2"/>
  <c r="K371" i="2"/>
  <c r="J371" i="2"/>
  <c r="K370" i="2"/>
  <c r="J370" i="2"/>
  <c r="K369" i="2"/>
  <c r="J369" i="2"/>
  <c r="K368" i="2"/>
  <c r="J368" i="2"/>
  <c r="K367" i="2"/>
  <c r="J367" i="2"/>
  <c r="K366" i="2"/>
  <c r="J366" i="2"/>
  <c r="K365" i="2"/>
  <c r="J365" i="2"/>
  <c r="K364" i="2"/>
  <c r="J364" i="2"/>
  <c r="K363" i="2"/>
  <c r="J363" i="2"/>
  <c r="K362" i="2"/>
  <c r="J362" i="2"/>
  <c r="K361" i="2"/>
  <c r="J361" i="2"/>
  <c r="K360" i="2"/>
  <c r="J360" i="2"/>
  <c r="K359" i="2"/>
  <c r="J359" i="2"/>
  <c r="K358" i="2"/>
  <c r="J358" i="2"/>
  <c r="K357" i="2"/>
  <c r="J357" i="2"/>
  <c r="K356" i="2"/>
  <c r="J356" i="2"/>
  <c r="K355" i="2"/>
  <c r="J355" i="2"/>
  <c r="K354" i="2"/>
  <c r="J354" i="2"/>
  <c r="K353" i="2"/>
  <c r="J353" i="2"/>
  <c r="K352" i="2"/>
  <c r="J352" i="2"/>
  <c r="K351" i="2"/>
  <c r="J351" i="2"/>
  <c r="K350" i="2"/>
  <c r="J350" i="2"/>
  <c r="K349" i="2"/>
  <c r="J349" i="2"/>
  <c r="K348" i="2"/>
  <c r="J348" i="2"/>
  <c r="K347" i="2"/>
  <c r="J347" i="2"/>
  <c r="K346" i="2"/>
  <c r="J346" i="2"/>
  <c r="K345" i="2"/>
  <c r="J345" i="2"/>
  <c r="K344" i="2"/>
  <c r="J344" i="2"/>
  <c r="K343" i="2"/>
  <c r="J343" i="2"/>
  <c r="K342" i="2"/>
  <c r="J342" i="2"/>
  <c r="K341" i="2"/>
  <c r="J341" i="2"/>
  <c r="K340" i="2"/>
  <c r="J340" i="2"/>
  <c r="K339" i="2"/>
  <c r="J339" i="2"/>
  <c r="K338" i="2"/>
  <c r="J338" i="2"/>
  <c r="K337" i="2"/>
  <c r="J337" i="2"/>
  <c r="K336" i="2"/>
  <c r="J336" i="2"/>
  <c r="K335" i="2"/>
  <c r="J335" i="2"/>
  <c r="K334" i="2"/>
  <c r="J334" i="2"/>
  <c r="K333" i="2"/>
  <c r="J333" i="2"/>
  <c r="K332" i="2"/>
  <c r="J332" i="2"/>
  <c r="K331" i="2"/>
  <c r="J331" i="2"/>
  <c r="K330" i="2"/>
  <c r="J330" i="2"/>
  <c r="K329" i="2"/>
  <c r="J329" i="2"/>
  <c r="K328" i="2"/>
  <c r="J328" i="2"/>
  <c r="K327" i="2"/>
  <c r="J327" i="2"/>
  <c r="K326" i="2"/>
  <c r="J326" i="2"/>
  <c r="K325" i="2"/>
  <c r="J325" i="2"/>
  <c r="K324" i="2"/>
  <c r="J324" i="2"/>
  <c r="K323" i="2"/>
  <c r="J323" i="2"/>
  <c r="K322" i="2"/>
  <c r="J322" i="2"/>
  <c r="K321" i="2"/>
  <c r="J321" i="2"/>
  <c r="K320" i="2"/>
  <c r="J320" i="2"/>
  <c r="K319" i="2"/>
  <c r="J319" i="2"/>
  <c r="K318" i="2"/>
  <c r="J318" i="2"/>
  <c r="K317" i="2"/>
  <c r="J317" i="2"/>
  <c r="K316" i="2"/>
  <c r="J316" i="2"/>
  <c r="K315" i="2"/>
  <c r="J315" i="2"/>
  <c r="K314" i="2"/>
  <c r="J314" i="2"/>
  <c r="K313" i="2"/>
  <c r="J313" i="2"/>
  <c r="K312" i="2"/>
  <c r="J312" i="2"/>
  <c r="K311" i="2"/>
  <c r="J311" i="2"/>
  <c r="K310" i="2"/>
  <c r="J310" i="2"/>
  <c r="K309" i="2"/>
  <c r="J309" i="2"/>
  <c r="K308" i="2"/>
  <c r="J308" i="2"/>
  <c r="K307" i="2"/>
  <c r="J307" i="2"/>
  <c r="K306" i="2"/>
  <c r="J306" i="2"/>
  <c r="K305" i="2"/>
  <c r="J305" i="2"/>
  <c r="K304" i="2"/>
  <c r="J304" i="2"/>
  <c r="K303" i="2"/>
  <c r="J303" i="2"/>
  <c r="K302" i="2"/>
  <c r="J302" i="2"/>
  <c r="K301" i="2"/>
  <c r="J301" i="2"/>
  <c r="K300" i="2"/>
  <c r="J300" i="2"/>
  <c r="K299" i="2"/>
  <c r="J299" i="2"/>
  <c r="K298" i="2"/>
  <c r="J298" i="2"/>
  <c r="K297" i="2"/>
  <c r="J297" i="2"/>
  <c r="K296" i="2"/>
  <c r="J296" i="2"/>
  <c r="K295" i="2"/>
  <c r="J295" i="2"/>
  <c r="K294" i="2"/>
  <c r="J294" i="2"/>
  <c r="K293" i="2"/>
  <c r="J293" i="2"/>
  <c r="K292" i="2"/>
  <c r="J292" i="2"/>
  <c r="K291" i="2"/>
  <c r="J291" i="2"/>
  <c r="K290" i="2"/>
  <c r="J290" i="2"/>
  <c r="K289" i="2"/>
  <c r="J289" i="2"/>
  <c r="K288" i="2"/>
  <c r="J288" i="2"/>
  <c r="K287" i="2"/>
  <c r="J287" i="2"/>
  <c r="K286" i="2"/>
  <c r="J286" i="2"/>
  <c r="K285" i="2"/>
  <c r="J285" i="2"/>
  <c r="K284" i="2"/>
  <c r="J284" i="2"/>
  <c r="K283" i="2"/>
  <c r="J283" i="2"/>
  <c r="K282" i="2"/>
  <c r="J282" i="2"/>
  <c r="K281" i="2"/>
  <c r="J281" i="2"/>
  <c r="K280" i="2"/>
  <c r="J280" i="2"/>
  <c r="K279" i="2"/>
  <c r="J279" i="2"/>
  <c r="K278" i="2"/>
  <c r="J278" i="2"/>
  <c r="I277" i="2"/>
  <c r="K277" i="2" s="1"/>
  <c r="K276" i="2"/>
  <c r="J276" i="2"/>
  <c r="K275" i="2"/>
  <c r="J275" i="2"/>
  <c r="K274" i="2"/>
  <c r="J274" i="2"/>
  <c r="K273" i="2"/>
  <c r="J273" i="2"/>
  <c r="K272" i="2"/>
  <c r="J272" i="2"/>
  <c r="K271" i="2"/>
  <c r="J271" i="2"/>
  <c r="K270" i="2"/>
  <c r="J270" i="2"/>
  <c r="K269" i="2"/>
  <c r="J269" i="2"/>
  <c r="K268" i="2"/>
  <c r="J268" i="2"/>
  <c r="K267" i="2"/>
  <c r="J267" i="2"/>
  <c r="K266" i="2"/>
  <c r="J266" i="2"/>
  <c r="K265" i="2"/>
  <c r="J265" i="2"/>
  <c r="K264" i="2"/>
  <c r="J264" i="2"/>
  <c r="K263" i="2"/>
  <c r="J263" i="2"/>
  <c r="K262" i="2"/>
  <c r="J262" i="2"/>
  <c r="K261" i="2"/>
  <c r="J261" i="2"/>
  <c r="K260" i="2"/>
  <c r="J260" i="2"/>
  <c r="K259" i="2"/>
  <c r="J259" i="2"/>
  <c r="K258" i="2"/>
  <c r="J258" i="2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90" i="2"/>
  <c r="J190" i="2"/>
  <c r="K189" i="2"/>
  <c r="J189" i="2"/>
  <c r="K188" i="2"/>
  <c r="J188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K180" i="2"/>
  <c r="J180" i="2"/>
  <c r="K179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I111" i="2"/>
  <c r="I110" i="2"/>
  <c r="K110" i="2" s="1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I66" i="2"/>
  <c r="J66" i="2" s="1"/>
  <c r="I65" i="2"/>
  <c r="K65" i="2" s="1"/>
  <c r="I64" i="2"/>
  <c r="K64" i="2" s="1"/>
  <c r="I63" i="2"/>
  <c r="K63" i="2" s="1"/>
  <c r="I62" i="2"/>
  <c r="K62" i="2" s="1"/>
  <c r="K61" i="2"/>
  <c r="J61" i="2"/>
  <c r="I61" i="2"/>
  <c r="I60" i="2"/>
  <c r="K60" i="2" s="1"/>
  <c r="K59" i="2"/>
  <c r="J59" i="2"/>
  <c r="K58" i="2"/>
  <c r="J58" i="2"/>
  <c r="K57" i="2"/>
  <c r="J57" i="2"/>
  <c r="K56" i="2"/>
  <c r="J56" i="2"/>
  <c r="K55" i="2"/>
  <c r="I55" i="2"/>
  <c r="J55" i="2" s="1"/>
  <c r="K54" i="2"/>
  <c r="J54" i="2"/>
  <c r="I53" i="2"/>
  <c r="K53" i="2" s="1"/>
  <c r="I52" i="2"/>
  <c r="K52" i="2" s="1"/>
  <c r="K51" i="2"/>
  <c r="J51" i="2"/>
  <c r="K50" i="2"/>
  <c r="J50" i="2"/>
  <c r="K49" i="2"/>
  <c r="I49" i="2"/>
  <c r="J49" i="2" s="1"/>
  <c r="K48" i="2"/>
  <c r="J48" i="2"/>
  <c r="I48" i="2"/>
  <c r="I47" i="2"/>
  <c r="J47" i="2" s="1"/>
  <c r="K46" i="2"/>
  <c r="I46" i="2"/>
  <c r="J46" i="2" s="1"/>
  <c r="K45" i="2"/>
  <c r="J45" i="2"/>
  <c r="I45" i="2"/>
  <c r="K44" i="2"/>
  <c r="J44" i="2"/>
  <c r="I43" i="2"/>
  <c r="K43" i="2" s="1"/>
  <c r="K42" i="2"/>
  <c r="J42" i="2"/>
  <c r="I42" i="2"/>
  <c r="K41" i="2"/>
  <c r="I41" i="2"/>
  <c r="J41" i="2" s="1"/>
  <c r="I40" i="2"/>
  <c r="J40" i="2" s="1"/>
  <c r="I39" i="2"/>
  <c r="K39" i="2" s="1"/>
  <c r="K38" i="2"/>
  <c r="J38" i="2"/>
  <c r="I38" i="2"/>
  <c r="I37" i="2"/>
  <c r="K37" i="2" s="1"/>
  <c r="I36" i="2"/>
  <c r="K36" i="2" s="1"/>
  <c r="I35" i="2"/>
  <c r="J35" i="2" s="1"/>
  <c r="K34" i="2"/>
  <c r="J34" i="2"/>
  <c r="I34" i="2"/>
  <c r="K33" i="2"/>
  <c r="I33" i="2"/>
  <c r="J33" i="2" s="1"/>
  <c r="K32" i="2"/>
  <c r="J32" i="2"/>
  <c r="K31" i="2"/>
  <c r="J31" i="2"/>
  <c r="K30" i="2"/>
  <c r="J30" i="2"/>
  <c r="K29" i="2"/>
  <c r="J29" i="2"/>
  <c r="I28" i="2"/>
  <c r="K28" i="2" s="1"/>
  <c r="I27" i="2"/>
  <c r="K27" i="2" s="1"/>
  <c r="K26" i="2"/>
  <c r="J26" i="2"/>
  <c r="I25" i="2"/>
  <c r="K25" i="2" s="1"/>
  <c r="K24" i="2"/>
  <c r="J24" i="2"/>
  <c r="K23" i="2"/>
  <c r="I23" i="2"/>
  <c r="J23" i="2" s="1"/>
  <c r="I22" i="2"/>
  <c r="J22" i="2" s="1"/>
  <c r="K21" i="2"/>
  <c r="J21" i="2"/>
  <c r="K20" i="2"/>
  <c r="J20" i="2"/>
  <c r="K19" i="2"/>
  <c r="I19" i="2"/>
  <c r="J19" i="2" s="1"/>
  <c r="K18" i="2"/>
  <c r="J18" i="2"/>
  <c r="I18" i="2"/>
  <c r="I17" i="2"/>
  <c r="J17" i="2" s="1"/>
  <c r="I16" i="2"/>
  <c r="K16" i="2" s="1"/>
  <c r="K15" i="2"/>
  <c r="I15" i="2"/>
  <c r="J15" i="2" s="1"/>
  <c r="K14" i="2"/>
  <c r="J14" i="2"/>
  <c r="I14" i="2"/>
  <c r="K13" i="2"/>
  <c r="J13" i="2"/>
  <c r="I13" i="2"/>
  <c r="I12" i="2"/>
  <c r="J12" i="2" s="1"/>
  <c r="K11" i="2"/>
  <c r="I11" i="2"/>
  <c r="J11" i="2" s="1"/>
  <c r="K10" i="2"/>
  <c r="J10" i="2"/>
  <c r="I10" i="2"/>
  <c r="I9" i="2"/>
  <c r="K9" i="2" s="1"/>
  <c r="I8" i="2"/>
  <c r="K8" i="2" s="1"/>
  <c r="K7" i="2"/>
  <c r="I7" i="2"/>
  <c r="J7" i="2" s="1"/>
  <c r="K6" i="2"/>
  <c r="J6" i="2"/>
  <c r="I6" i="2"/>
  <c r="K5" i="2"/>
  <c r="J5" i="2"/>
  <c r="I5" i="2"/>
  <c r="I4" i="2"/>
  <c r="J4" i="2" s="1"/>
  <c r="J52" i="2" l="1"/>
  <c r="J9" i="2"/>
  <c r="K17" i="2"/>
  <c r="J36" i="2"/>
  <c r="J53" i="2"/>
  <c r="J27" i="2"/>
  <c r="J63" i="2"/>
  <c r="J37" i="2"/>
  <c r="J110" i="2"/>
  <c r="J277" i="2"/>
  <c r="J28" i="2"/>
  <c r="J64" i="2"/>
  <c r="J65" i="2"/>
  <c r="K4" i="2"/>
  <c r="K12" i="2"/>
  <c r="J39" i="2"/>
  <c r="K47" i="2"/>
  <c r="K22" i="2"/>
  <c r="K40" i="2"/>
  <c r="J8" i="2"/>
  <c r="J25" i="2"/>
  <c r="J43" i="2"/>
  <c r="K35" i="2"/>
  <c r="J60" i="2"/>
  <c r="J16" i="2"/>
  <c r="J62" i="2"/>
</calcChain>
</file>

<file path=xl/sharedStrings.xml><?xml version="1.0" encoding="utf-8"?>
<sst xmlns="http://schemas.openxmlformats.org/spreadsheetml/2006/main" count="5592" uniqueCount="3035">
  <si>
    <t>The Unversity of Texas at Arlington</t>
  </si>
  <si>
    <t>Inter-Department Transfer Form</t>
  </si>
  <si>
    <t>for Chemistry and Biochemistry</t>
  </si>
  <si>
    <t>All yellow highlighted fields must be completed before materials may be taken from the Chemistry Stockroom</t>
  </si>
  <si>
    <t>Date:</t>
  </si>
  <si>
    <t>Vers: 2.17</t>
  </si>
  <si>
    <t>Name</t>
  </si>
  <si>
    <t>Email</t>
  </si>
  <si>
    <t>Phone #</t>
  </si>
  <si>
    <t>Department</t>
  </si>
  <si>
    <t xml:space="preserve"> ADMIN Name</t>
  </si>
  <si>
    <t xml:space="preserve"> ADMIN Email</t>
  </si>
  <si>
    <t>ADMIN Phone #</t>
  </si>
  <si>
    <t>Mail Box #</t>
  </si>
  <si>
    <t>Entry Codes</t>
  </si>
  <si>
    <t>TouchNet payments via ProCard.</t>
  </si>
  <si>
    <t>Object Codes</t>
  </si>
  <si>
    <t>DR/CR</t>
  </si>
  <si>
    <t>Amount</t>
  </si>
  <si>
    <t>CHARGE</t>
  </si>
  <si>
    <t>CREDIT</t>
  </si>
  <si>
    <t>18-2146-0095</t>
  </si>
  <si>
    <t>STOCKROOM SALE</t>
  </si>
  <si>
    <r>
      <t xml:space="preserve">IDT's must be submited electronically via email to brady.miller@uta.edu and also printed for item pickup. Remember to sign the printed version </t>
    </r>
    <r>
      <rPr>
        <b/>
        <sz val="14"/>
        <color theme="4"/>
        <rFont val="Aptos Narrow"/>
        <family val="2"/>
        <scheme val="minor"/>
      </rPr>
      <t>IN BLUE INK.</t>
    </r>
  </si>
  <si>
    <t>ID-CODE</t>
  </si>
  <si>
    <t>CEMS BARCODE</t>
  </si>
  <si>
    <t>Room Bldg taken to</t>
  </si>
  <si>
    <t>Description of item for transfer</t>
  </si>
  <si>
    <t>Quantity</t>
  </si>
  <si>
    <t>Object Code</t>
  </si>
  <si>
    <t>Cost Each</t>
  </si>
  <si>
    <t>Totals</t>
  </si>
  <si>
    <t>L3200</t>
  </si>
  <si>
    <t>L2170</t>
  </si>
  <si>
    <t>Copier fee @ $.05 per sheet if you need a copy/copies</t>
  </si>
  <si>
    <t>TOTAL</t>
  </si>
  <si>
    <t>There is a $5.00 weekly minimum on all IDT's (processed every Monday)</t>
  </si>
  <si>
    <t>Full Printed Name of P.I.</t>
  </si>
  <si>
    <t>P.I or Admin Signature on printout</t>
  </si>
  <si>
    <t>Approved Department Receiving Credit</t>
  </si>
  <si>
    <t>Accounting Office Use Only</t>
  </si>
  <si>
    <t>Chemistry Stockroom Inventory Report - 2025 (updated 8/15)</t>
  </si>
  <si>
    <t>I.D. Code</t>
  </si>
  <si>
    <t>Catalog Number</t>
  </si>
  <si>
    <t>Description</t>
  </si>
  <si>
    <t>Unit</t>
  </si>
  <si>
    <t>Container</t>
  </si>
  <si>
    <t>Vendor</t>
  </si>
  <si>
    <t>Qty 2025</t>
  </si>
  <si>
    <t>Cs/Pkg/BxCost</t>
  </si>
  <si>
    <t>Cost</t>
  </si>
  <si>
    <t>Dept cost +10%</t>
  </si>
  <si>
    <t>IDT Cost     +15%</t>
  </si>
  <si>
    <t>Location</t>
  </si>
  <si>
    <t>C0010</t>
  </si>
  <si>
    <t>A18P-4</t>
  </si>
  <si>
    <t>Acetone, 4L, reagent,  ACS</t>
  </si>
  <si>
    <t>4 L</t>
  </si>
  <si>
    <t>bottle</t>
  </si>
  <si>
    <t>Fisher</t>
  </si>
  <si>
    <t>C0020</t>
  </si>
  <si>
    <t>A18-20</t>
  </si>
  <si>
    <t>Acetone, 20L, reagent, ACS</t>
  </si>
  <si>
    <t>20 L</t>
  </si>
  <si>
    <t>can</t>
  </si>
  <si>
    <t>C0030</t>
  </si>
  <si>
    <t>A21-4</t>
  </si>
  <si>
    <t>Acetonitrile, 4L, reagent, ACS</t>
  </si>
  <si>
    <t>C0040</t>
  </si>
  <si>
    <t>A21-20</t>
  </si>
  <si>
    <t>Acetonitrile, 20L, reagent, ACS</t>
  </si>
  <si>
    <t>VWR</t>
  </si>
  <si>
    <t>Blockhouse</t>
  </si>
  <si>
    <t>C0051</t>
  </si>
  <si>
    <t>A955-4</t>
  </si>
  <si>
    <t>Acetonitrile, LC-MS, Optima, 4L</t>
  </si>
  <si>
    <t>4L</t>
  </si>
  <si>
    <t xml:space="preserve">bottle </t>
  </si>
  <si>
    <t>C0060</t>
  </si>
  <si>
    <t>A38C-212</t>
  </si>
  <si>
    <t>Acid, Acetic, 2.5L, glacial, reagent, ACS, ?99.7%</t>
  </si>
  <si>
    <t>2.5 L</t>
  </si>
  <si>
    <t>C0065</t>
  </si>
  <si>
    <t>A118P-500</t>
  </si>
  <si>
    <t>Acid, Formic, 500mL, reagent, ACS, 88%</t>
  </si>
  <si>
    <t>500ml</t>
  </si>
  <si>
    <t>C0070</t>
  </si>
  <si>
    <t>A144-212</t>
  </si>
  <si>
    <t>Acid, Hydrochloric, 2.5L, reagent, ACS, 36.5-38.0%</t>
  </si>
  <si>
    <t>C0080</t>
  </si>
  <si>
    <t>A200C-212</t>
  </si>
  <si>
    <t>Acid, Nitric, 2.5L, reagent, ACS 70%</t>
  </si>
  <si>
    <t>C0090</t>
  </si>
  <si>
    <t xml:space="preserve">AC424040025 </t>
  </si>
  <si>
    <t>Acid, Phosphoric, 2.5L, ACS, ?85%</t>
  </si>
  <si>
    <t>C0100</t>
  </si>
  <si>
    <t>A300C-212</t>
  </si>
  <si>
    <t>Acid, Sulfuric, 2.5L, reagent, ACS, 95-98%</t>
  </si>
  <si>
    <t>C0130</t>
  </si>
  <si>
    <t>97062-046</t>
  </si>
  <si>
    <t>Ammonium chloride, 1kg, ACS</t>
  </si>
  <si>
    <t>1 KG</t>
  </si>
  <si>
    <t>C0140</t>
  </si>
  <si>
    <t>A669C-212</t>
  </si>
  <si>
    <t>Ammonium hydroxide, 2.5L, reagent, ACS</t>
  </si>
  <si>
    <t>C0150</t>
  </si>
  <si>
    <t>EMD-BX0220-5</t>
  </si>
  <si>
    <t>Benzene, 4L, ACS, 99%</t>
  </si>
  <si>
    <t>C0160</t>
  </si>
  <si>
    <t>AC386212500</t>
  </si>
  <si>
    <t>Boileezers  Alumina Granules, 250g</t>
  </si>
  <si>
    <t>250 gr</t>
  </si>
  <si>
    <t>C0190</t>
  </si>
  <si>
    <t>C64-500</t>
  </si>
  <si>
    <t>Calcium Carbonate,500g, powder, ACS</t>
  </si>
  <si>
    <t>500g</t>
  </si>
  <si>
    <t>C0200</t>
  </si>
  <si>
    <t>C298-4</t>
  </si>
  <si>
    <t>Chloroform, 4L, reagent,  ACS</t>
  </si>
  <si>
    <t>C0240</t>
  </si>
  <si>
    <t>EM-DX0017-1</t>
  </si>
  <si>
    <t>Desiccant, 500g, 6-8 Mesh, 100% Indicating</t>
  </si>
  <si>
    <t>500 gr</t>
  </si>
  <si>
    <t>C0250</t>
  </si>
  <si>
    <t>D37-4</t>
  </si>
  <si>
    <t>Dichloromethane, 4L reagent, ACS</t>
  </si>
  <si>
    <t>C0260</t>
  </si>
  <si>
    <t>D37-20</t>
  </si>
  <si>
    <t>Dichloromethane, 20L, reagent, ACS</t>
  </si>
  <si>
    <t>C0270</t>
  </si>
  <si>
    <t>D119-4</t>
  </si>
  <si>
    <t>Dimethylformamide, 4L, reagent, ACS</t>
  </si>
  <si>
    <t>C0280</t>
  </si>
  <si>
    <t>D128-4</t>
  </si>
  <si>
    <t>Dimethylsulfoxide (DMSO), 4L, reagent, ACS</t>
  </si>
  <si>
    <t>C0290</t>
  </si>
  <si>
    <t>EM-DX2515-3</t>
  </si>
  <si>
    <t>Drierite, indicating, blue, 2.5kg</t>
  </si>
  <si>
    <t>2.5 KG</t>
  </si>
  <si>
    <t>C0310</t>
  </si>
  <si>
    <t>04-355-223</t>
  </si>
  <si>
    <t>Ethanol, 100%, gallon</t>
  </si>
  <si>
    <t>1 gal</t>
  </si>
  <si>
    <t>C0320</t>
  </si>
  <si>
    <t>04-355-222</t>
  </si>
  <si>
    <t>Ethanol, 100%, pint</t>
  </si>
  <si>
    <t>1 pint</t>
  </si>
  <si>
    <t>C0321</t>
  </si>
  <si>
    <t>NOT FOR SALE</t>
  </si>
  <si>
    <t>Ethyl alcohol, Jack Daniels, for research use only</t>
  </si>
  <si>
    <t>110-Safe</t>
  </si>
  <si>
    <t>C0322</t>
  </si>
  <si>
    <t>Ethyl alcohol, Jameson, for research use only</t>
  </si>
  <si>
    <t>C0323</t>
  </si>
  <si>
    <t>Ethyl alcohol, Jim Beam, for research use only</t>
  </si>
  <si>
    <t>C0324</t>
  </si>
  <si>
    <t>Ethyl alcohol, Wild Turkey, for research use only</t>
  </si>
  <si>
    <t>C0330</t>
  </si>
  <si>
    <t>E145-4</t>
  </si>
  <si>
    <t>Ethyl Acetate, 4L, reagent, ACS</t>
  </si>
  <si>
    <t>C0340</t>
  </si>
  <si>
    <t>E145-20</t>
  </si>
  <si>
    <t>Ethyl Acetate, 20L, reagent, ACS</t>
  </si>
  <si>
    <t>C0350</t>
  </si>
  <si>
    <t>E138-4</t>
  </si>
  <si>
    <t>Ethyl Ether, anhydrous, 4L, reagent, ACS</t>
  </si>
  <si>
    <t>C0370</t>
  </si>
  <si>
    <t>E178-4</t>
  </si>
  <si>
    <t>Ethylene glycol, 4L, reagent, ACS</t>
  </si>
  <si>
    <t>C0400</t>
  </si>
  <si>
    <t>G33-1</t>
  </si>
  <si>
    <t>Glycerol, 1L, reagent, ACS</t>
  </si>
  <si>
    <t>1L</t>
  </si>
  <si>
    <t>C0405</t>
  </si>
  <si>
    <t>H350-4</t>
  </si>
  <si>
    <t>Heptanes, 4L, reagent ACS</t>
  </si>
  <si>
    <t>C0410</t>
  </si>
  <si>
    <t>H292-4</t>
  </si>
  <si>
    <t>Hexanes, 4L, reagent, ACS</t>
  </si>
  <si>
    <t>C0415</t>
  </si>
  <si>
    <t>H303-4</t>
  </si>
  <si>
    <t>Hexanes, 4L, HPLC</t>
  </si>
  <si>
    <t>C0420</t>
  </si>
  <si>
    <t>H292-20</t>
  </si>
  <si>
    <t>Hexanes, 20L, reagent, ACS</t>
  </si>
  <si>
    <t>C0430</t>
  </si>
  <si>
    <t>A416-4</t>
  </si>
  <si>
    <t>Isopropyl alcohol, 4L, reagent, ACS</t>
  </si>
  <si>
    <t>C0440</t>
  </si>
  <si>
    <t>A416-20</t>
  </si>
  <si>
    <t>Isopropyl alcohol, 20L, reagent, ACS</t>
  </si>
  <si>
    <t>C0470</t>
  </si>
  <si>
    <t>Lubricant, WD-40, 16 oz</t>
  </si>
  <si>
    <t>16 oz</t>
  </si>
  <si>
    <t>Staples</t>
  </si>
  <si>
    <t>C0480</t>
  </si>
  <si>
    <t>A452-4</t>
  </si>
  <si>
    <t>Methanol, 4L, HPLC</t>
  </si>
  <si>
    <t>C0485</t>
  </si>
  <si>
    <t>A456-4</t>
  </si>
  <si>
    <t>Methanol, 4L, LC-MS</t>
  </si>
  <si>
    <t>C0490</t>
  </si>
  <si>
    <t>A412-4</t>
  </si>
  <si>
    <t>Methanol, 4L, reagent, ACS</t>
  </si>
  <si>
    <t>C0500</t>
  </si>
  <si>
    <t>A412-20</t>
  </si>
  <si>
    <t>Methanol, 20L, ACS</t>
  </si>
  <si>
    <t>C0510</t>
  </si>
  <si>
    <t>101204-540</t>
  </si>
  <si>
    <t>Mineral Oil, Heavy, 4L, (Paraffin Oil)</t>
  </si>
  <si>
    <t>C0540</t>
  </si>
  <si>
    <t>P250-3</t>
  </si>
  <si>
    <t xml:space="preserve">Pentane, 4L, </t>
  </si>
  <si>
    <t>C0550</t>
  </si>
  <si>
    <t>O4062-20</t>
  </si>
  <si>
    <t>Pentane, 20L</t>
  </si>
  <si>
    <t>C0580</t>
  </si>
  <si>
    <t>E139-20</t>
  </si>
  <si>
    <t>Petroleum Ether, 20L, ACS, 30-60°C</t>
  </si>
  <si>
    <t>C0590</t>
  </si>
  <si>
    <t xml:space="preserve">E139-4 </t>
  </si>
  <si>
    <t>Petroleum Ether, 4L, ACS</t>
  </si>
  <si>
    <t>C0600</t>
  </si>
  <si>
    <t>AAAA16625-0E</t>
  </si>
  <si>
    <t>Potassium Carbonate, 2.5kg, reagent, ACS</t>
  </si>
  <si>
    <t>2.5 kg</t>
  </si>
  <si>
    <t>C0620</t>
  </si>
  <si>
    <t>Potassium Hydroxide, 2.5kg,  pellets, reagent, ACS</t>
  </si>
  <si>
    <t>3 kg</t>
  </si>
  <si>
    <t>C0630</t>
  </si>
  <si>
    <t>Propane Bottle, disposable, Coleman 16.4 oz</t>
  </si>
  <si>
    <t>16.4 oz</t>
  </si>
  <si>
    <t>Wal-Mart</t>
  </si>
  <si>
    <t>C0640</t>
  </si>
  <si>
    <t>JTU510-9</t>
  </si>
  <si>
    <t>Propylene Glycol, 4L, Reagent, ACS, 99.5%</t>
  </si>
  <si>
    <t>C0660</t>
  </si>
  <si>
    <t>52848-061</t>
  </si>
  <si>
    <t>Sight Savers B&amp;L - Anti-fog w/ silicone, 16oz</t>
  </si>
  <si>
    <t>C0661</t>
  </si>
  <si>
    <t>17-226F</t>
  </si>
  <si>
    <t>Sight Savers B&amp;L - Anti-fog w/silicone, 1 gal</t>
  </si>
  <si>
    <t>C0720</t>
  </si>
  <si>
    <t>S233-3</t>
  </si>
  <si>
    <t>Sodium Bicarbonate, 3kg, reagent, ACS</t>
  </si>
  <si>
    <t>C0730</t>
  </si>
  <si>
    <t>S263-3</t>
  </si>
  <si>
    <t>Sodium Carbonate, 3kg, monohydrate, ACS</t>
  </si>
  <si>
    <t>C0740</t>
  </si>
  <si>
    <t>S271-3</t>
  </si>
  <si>
    <t>Sodium Chloride, 3kg, crystal, reagent, ACS</t>
  </si>
  <si>
    <t>C0750</t>
  </si>
  <si>
    <t>S318-3</t>
  </si>
  <si>
    <t>Sodium Hydroxide, 3kg, pellets, ACS</t>
  </si>
  <si>
    <t>3kg</t>
  </si>
  <si>
    <t>C0760</t>
  </si>
  <si>
    <t>S421-3</t>
  </si>
  <si>
    <t>Sodium Sulfate, 3kg, anhydrous, ACS</t>
  </si>
  <si>
    <t>C0780</t>
  </si>
  <si>
    <t>T397-4</t>
  </si>
  <si>
    <t>Tetrahydrofuran, 4L, ACS</t>
  </si>
  <si>
    <t>C0790</t>
  </si>
  <si>
    <t>T324-4</t>
  </si>
  <si>
    <t>Toluene, 4L, ACS</t>
  </si>
  <si>
    <t>C0800</t>
  </si>
  <si>
    <t>TX0735-3</t>
  </si>
  <si>
    <t>Toluene, 20L, ACS</t>
  </si>
  <si>
    <t>C0820</t>
  </si>
  <si>
    <t>X5-4</t>
  </si>
  <si>
    <t>Xylenes, 4L, reagent, ACS</t>
  </si>
  <si>
    <t>G0010</t>
  </si>
  <si>
    <t>AC AA5</t>
  </si>
  <si>
    <t>Acetylene, atomic absorption grade, compressed</t>
  </si>
  <si>
    <t>352 cuft</t>
  </si>
  <si>
    <t>cyl</t>
  </si>
  <si>
    <t>Airgas</t>
  </si>
  <si>
    <t>Cyl Crib</t>
  </si>
  <si>
    <t>G0020</t>
  </si>
  <si>
    <t>AI 125</t>
  </si>
  <si>
    <t>Air, compressed, 125 cuft</t>
  </si>
  <si>
    <t>125 cuft</t>
  </si>
  <si>
    <t>110B</t>
  </si>
  <si>
    <t>G0021</t>
  </si>
  <si>
    <t>AI 200</t>
  </si>
  <si>
    <t>Air, compressed, 200 cuft</t>
  </si>
  <si>
    <t>200cuft</t>
  </si>
  <si>
    <t>G0030</t>
  </si>
  <si>
    <t>AI 300</t>
  </si>
  <si>
    <t>Air, compressed, 300 cuft</t>
  </si>
  <si>
    <t>300cuft</t>
  </si>
  <si>
    <t>G0035</t>
  </si>
  <si>
    <t>AI UZ125</t>
  </si>
  <si>
    <t>Air Zero, compressed, 125 cuft</t>
  </si>
  <si>
    <t>G0040</t>
  </si>
  <si>
    <t>AI UZ200</t>
  </si>
  <si>
    <t>Air, Zero, compressed, 200 cuft</t>
  </si>
  <si>
    <t>200 cuft</t>
  </si>
  <si>
    <t>G0050</t>
  </si>
  <si>
    <t>AI UZ300</t>
  </si>
  <si>
    <t>Air, Zero, compressed, 300 cuft</t>
  </si>
  <si>
    <t>300 cuft</t>
  </si>
  <si>
    <t>G0060</t>
  </si>
  <si>
    <t>AR UHP200</t>
  </si>
  <si>
    <t>Argon, UHP, compressed, 200 cu ft</t>
  </si>
  <si>
    <t>G0070</t>
  </si>
  <si>
    <t>AR UHP300</t>
  </si>
  <si>
    <t>Argon, UHP, compressed, 300 cu ft</t>
  </si>
  <si>
    <t>G0080</t>
  </si>
  <si>
    <t>CD 50</t>
  </si>
  <si>
    <t>Carbon Dioxide, compressed</t>
  </si>
  <si>
    <t>G0085</t>
  </si>
  <si>
    <t>CD USP50</t>
  </si>
  <si>
    <t>Carbon Dioxide, medical grade, compressed</t>
  </si>
  <si>
    <t>G0090</t>
  </si>
  <si>
    <t>CM CP200</t>
  </si>
  <si>
    <t>Carbon Monoxide, compressed, 200 cu ft</t>
  </si>
  <si>
    <t>G0095</t>
  </si>
  <si>
    <t>CM CP300</t>
  </si>
  <si>
    <t>Carbon Monoxide, compressed, 300 cu ft</t>
  </si>
  <si>
    <t>G0100</t>
  </si>
  <si>
    <t>EY UHP300</t>
  </si>
  <si>
    <t>Ethylene, compressed, 200 cu ft</t>
  </si>
  <si>
    <t>G0105</t>
  </si>
  <si>
    <t>HE 100LT</t>
  </si>
  <si>
    <t>Helium, Refrigerated liquid, per dewar, 100L</t>
  </si>
  <si>
    <t>100 liter</t>
  </si>
  <si>
    <t>dewar</t>
  </si>
  <si>
    <t>rental</t>
  </si>
  <si>
    <t>G0106</t>
  </si>
  <si>
    <t>Rental for helium dewar</t>
  </si>
  <si>
    <t>Rental</t>
  </si>
  <si>
    <t>per day</t>
  </si>
  <si>
    <t>G0110</t>
  </si>
  <si>
    <t>HE UHP200</t>
  </si>
  <si>
    <t>Helium, UHP, compressed, 200 cu ft</t>
  </si>
  <si>
    <t>G0115</t>
  </si>
  <si>
    <t>HE UHP300</t>
  </si>
  <si>
    <t>Helium, UHP, compressed, 300 cu ft</t>
  </si>
  <si>
    <t>G0120</t>
  </si>
  <si>
    <t>HY UHP200</t>
  </si>
  <si>
    <t>Hydrogen, UHP, compressed, 200 cu ft</t>
  </si>
  <si>
    <t>G0130</t>
  </si>
  <si>
    <t>HY UHP300</t>
  </si>
  <si>
    <t>Hydrogen, UHP, compressed, 300 cu ft</t>
  </si>
  <si>
    <t>G0140</t>
  </si>
  <si>
    <t>ME CP200</t>
  </si>
  <si>
    <t>Methane, compressed, 200 cu ft</t>
  </si>
  <si>
    <t>G0145</t>
  </si>
  <si>
    <t>ME CP300</t>
  </si>
  <si>
    <t>Methane, compressed, 300 cu ft</t>
  </si>
  <si>
    <t>G0150</t>
  </si>
  <si>
    <t>NI UHP300</t>
  </si>
  <si>
    <t>Nitrogen, UHP compressed, 300 cu ft</t>
  </si>
  <si>
    <t>G0160</t>
  </si>
  <si>
    <t>NI UHP200</t>
  </si>
  <si>
    <t>Nitrogen, UHP, compressed, 200 cu ft</t>
  </si>
  <si>
    <t>G0170</t>
  </si>
  <si>
    <t>OX UHP200</t>
  </si>
  <si>
    <t>Oxygen, UHP, compressed, 200 cu ft</t>
  </si>
  <si>
    <t>G0180</t>
  </si>
  <si>
    <t>OX UHP300</t>
  </si>
  <si>
    <t>Oxygen, UHP, compressed, 300 cu ft</t>
  </si>
  <si>
    <t>L0010</t>
  </si>
  <si>
    <t>CG-1020-19</t>
  </si>
  <si>
    <t>Adapter, Claisen Connecting Tube, 19/22</t>
  </si>
  <si>
    <t>19/22</t>
  </si>
  <si>
    <t>ea</t>
  </si>
  <si>
    <t>ChemGlass</t>
  </si>
  <si>
    <t>25-A-5</t>
  </si>
  <si>
    <t>L0020</t>
  </si>
  <si>
    <t>CG-1022-19</t>
  </si>
  <si>
    <t>Adapter, Distillation, 3 way, 19/22</t>
  </si>
  <si>
    <t>L0030</t>
  </si>
  <si>
    <t>28292-300</t>
  </si>
  <si>
    <t>Adapter, Gooch crucible vacuum</t>
  </si>
  <si>
    <t>all</t>
  </si>
  <si>
    <t>set</t>
  </si>
  <si>
    <t>26-C-6</t>
  </si>
  <si>
    <t>L0040</t>
  </si>
  <si>
    <t>KT273500-0220</t>
  </si>
  <si>
    <t>Adapter, Ground Joint Glass, 19/22 to 24/40</t>
  </si>
  <si>
    <t>25-B-5</t>
  </si>
  <si>
    <t>L0041</t>
  </si>
  <si>
    <t>05-888-107</t>
  </si>
  <si>
    <t>Adapter, Filter Flask, set of 7, sizes 1-7</t>
  </si>
  <si>
    <t>28-B-5</t>
  </si>
  <si>
    <t>L0042</t>
  </si>
  <si>
    <t>05-888-101</t>
  </si>
  <si>
    <t>Adapter, Filter Flask, Size 2</t>
  </si>
  <si>
    <t>28 mm</t>
  </si>
  <si>
    <t>29-C-7</t>
  </si>
  <si>
    <t>L0043</t>
  </si>
  <si>
    <t>05-888-102</t>
  </si>
  <si>
    <t>Adapter, Filter Flask, Size 3</t>
  </si>
  <si>
    <t>37 mm</t>
  </si>
  <si>
    <t>L0050</t>
  </si>
  <si>
    <t>31-500-524</t>
  </si>
  <si>
    <t>Adapter, Thermometer, Glass Only, 19/22</t>
  </si>
  <si>
    <t>L0060</t>
  </si>
  <si>
    <t>CG-1040-12</t>
  </si>
  <si>
    <t>Adapter, Thermometer, Rubber Only</t>
  </si>
  <si>
    <t>L0070</t>
  </si>
  <si>
    <t>#CG-1038-19, with #CG-1040 rubber fitting</t>
  </si>
  <si>
    <t>Adapter, Thermometer, Set</t>
  </si>
  <si>
    <t>L0080</t>
  </si>
  <si>
    <t>CG-1050-19</t>
  </si>
  <si>
    <t>Adapter, Vacuum Take-off , 19/22</t>
  </si>
  <si>
    <t>L0090</t>
  </si>
  <si>
    <t>19-501-045</t>
  </si>
  <si>
    <t>Apron, PVC</t>
  </si>
  <si>
    <t>36x46</t>
  </si>
  <si>
    <t>31-C-6</t>
  </si>
  <si>
    <t>L0100</t>
  </si>
  <si>
    <t>17-181-571</t>
  </si>
  <si>
    <t>Apron, Black Nitrile</t>
  </si>
  <si>
    <t>44in</t>
  </si>
  <si>
    <t>L0110</t>
  </si>
  <si>
    <t>89005-282</t>
  </si>
  <si>
    <t>Bag, Ziploc, 5" x 8"</t>
  </si>
  <si>
    <t>5x8</t>
  </si>
  <si>
    <t>bag</t>
  </si>
  <si>
    <t>29-C-6</t>
  </si>
  <si>
    <t>L0115</t>
  </si>
  <si>
    <t>MGRL4WH0810</t>
  </si>
  <si>
    <t>Bag, Ziploc, 8" x 10", 4mil, white block w/hang hole</t>
  </si>
  <si>
    <t>8x10</t>
  </si>
  <si>
    <t>WVR</t>
  </si>
  <si>
    <t>29-B-6</t>
  </si>
  <si>
    <t>L0120</t>
  </si>
  <si>
    <t>80094-728</t>
  </si>
  <si>
    <t>Bag, Ziploc, 9" x 12"</t>
  </si>
  <si>
    <t>9x12</t>
  </si>
  <si>
    <t>L0130</t>
  </si>
  <si>
    <t>22-306-447</t>
  </si>
  <si>
    <t>Bag, Ziploc, 4" x 6"</t>
  </si>
  <si>
    <t>4x6</t>
  </si>
  <si>
    <t>L0140</t>
  </si>
  <si>
    <t>S04187</t>
  </si>
  <si>
    <t>Balloon, each</t>
  </si>
  <si>
    <t>large</t>
  </si>
  <si>
    <t>24-F-3</t>
  </si>
  <si>
    <t>L0160</t>
  </si>
  <si>
    <t>02-540C</t>
  </si>
  <si>
    <t>Beaker, Griffin,   10mL</t>
  </si>
  <si>
    <t>10 ml</t>
  </si>
  <si>
    <t>25-B-4</t>
  </si>
  <si>
    <t>L0170</t>
  </si>
  <si>
    <t>89000-194</t>
  </si>
  <si>
    <t>Beaker, Griffin,   20mL</t>
  </si>
  <si>
    <t>20 ml</t>
  </si>
  <si>
    <t>L0180</t>
  </si>
  <si>
    <t>02-540F</t>
  </si>
  <si>
    <t>Beaker, Griffin,   30mL</t>
  </si>
  <si>
    <t>30 ml</t>
  </si>
  <si>
    <t>L0190</t>
  </si>
  <si>
    <t>02-540G</t>
  </si>
  <si>
    <t>Beaker, Griffin,   50mL</t>
  </si>
  <si>
    <t>50 ml</t>
  </si>
  <si>
    <t>L0200</t>
  </si>
  <si>
    <t>10754-948</t>
  </si>
  <si>
    <t>Beaker, Griffin,  100mL</t>
  </si>
  <si>
    <t>100 ml</t>
  </si>
  <si>
    <t>25-C-4</t>
  </si>
  <si>
    <t>L0210</t>
  </si>
  <si>
    <t>02-540J</t>
  </si>
  <si>
    <t>Beaker, Griffin,  150mL</t>
  </si>
  <si>
    <t>150 ml</t>
  </si>
  <si>
    <t>L0220</t>
  </si>
  <si>
    <t>FB100250</t>
  </si>
  <si>
    <t>Beaker, Griffin,  250mL</t>
  </si>
  <si>
    <t>250 ml</t>
  </si>
  <si>
    <t>L0230</t>
  </si>
  <si>
    <t>02-540L</t>
  </si>
  <si>
    <t>Beaker, Griffin,  400mL</t>
  </si>
  <si>
    <t>400 ml</t>
  </si>
  <si>
    <t>25-D-4</t>
  </si>
  <si>
    <t>L0240</t>
  </si>
  <si>
    <t>FB100600</t>
  </si>
  <si>
    <t>Beaker, Griffin,  600mL</t>
  </si>
  <si>
    <t>600 ml</t>
  </si>
  <si>
    <t>L0250</t>
  </si>
  <si>
    <t>10754-958</t>
  </si>
  <si>
    <t>Beaker, Griffin,  800mL</t>
  </si>
  <si>
    <t>800 ml</t>
  </si>
  <si>
    <t>L0260</t>
  </si>
  <si>
    <t>02-540P</t>
  </si>
  <si>
    <t>Beaker, Griffin, 1000mL</t>
  </si>
  <si>
    <t>1000 ml</t>
  </si>
  <si>
    <t>L0280</t>
  </si>
  <si>
    <t>10754-760</t>
  </si>
  <si>
    <t>Beaker, Griffin, 2000mL</t>
  </si>
  <si>
    <t>2000 ml</t>
  </si>
  <si>
    <t>L0290</t>
  </si>
  <si>
    <t>470335-874</t>
  </si>
  <si>
    <t>Beaker, Griffin, 3000mL</t>
  </si>
  <si>
    <t>3000 ml</t>
  </si>
  <si>
    <t>L0310</t>
  </si>
  <si>
    <t>14-387-322</t>
  </si>
  <si>
    <t>Beaker, Plastic, 100mL</t>
  </si>
  <si>
    <t>L0320</t>
  </si>
  <si>
    <t>14-387-326</t>
  </si>
  <si>
    <t>Beaker, Plastic, 600mL</t>
  </si>
  <si>
    <t>L0350</t>
  </si>
  <si>
    <t>02-983B</t>
  </si>
  <si>
    <t>Bottle, Amber dropper,  60mL</t>
  </si>
  <si>
    <t>60 ml</t>
  </si>
  <si>
    <t>27-A-7</t>
  </si>
  <si>
    <t>L0380</t>
  </si>
  <si>
    <t>FB02911898</t>
  </si>
  <si>
    <t>Bottle, Amber narrow mouth, 60mL</t>
  </si>
  <si>
    <t>L0390</t>
  </si>
  <si>
    <t>80080-698</t>
  </si>
  <si>
    <t>Bottle, Amber narrow mouth,  125mL</t>
  </si>
  <si>
    <t>125 ml</t>
  </si>
  <si>
    <t>L0400</t>
  </si>
  <si>
    <t>80080-700</t>
  </si>
  <si>
    <t>Bottle, Amber narrow mouth,  250mL</t>
  </si>
  <si>
    <t>L0450</t>
  </si>
  <si>
    <t>15900-094</t>
  </si>
  <si>
    <t>Bottle, Amber wide mouth,  500mL</t>
  </si>
  <si>
    <t>500 ml</t>
  </si>
  <si>
    <t>27-B-7</t>
  </si>
  <si>
    <t>L0460</t>
  </si>
  <si>
    <t>74830-126</t>
  </si>
  <si>
    <t>Bottle, Amber, Flint reagent w/ glass stopper, 1000mL</t>
  </si>
  <si>
    <t>overhead</t>
  </si>
  <si>
    <t>L0465</t>
  </si>
  <si>
    <t>16151-626</t>
  </si>
  <si>
    <t>Bottle Beaker, Flint w/graduations, 473mL</t>
  </si>
  <si>
    <t>473ml</t>
  </si>
  <si>
    <t>27-B-6</t>
  </si>
  <si>
    <t>L0470</t>
  </si>
  <si>
    <t>Bottle, Clear, Flint reagent w/ glass stopper, 1000mL</t>
  </si>
  <si>
    <t>L0480</t>
  </si>
  <si>
    <t>16150-191</t>
  </si>
  <si>
    <t>Bottle, Coated flint narrow mouth,  500mL</t>
  </si>
  <si>
    <t>27-A-5</t>
  </si>
  <si>
    <t>L0520</t>
  </si>
  <si>
    <t>IR329-0500</t>
  </si>
  <si>
    <t>Bottle, Flint narrow mouth,  500mL, 16oz</t>
  </si>
  <si>
    <t>28-C-7</t>
  </si>
  <si>
    <t>L0530</t>
  </si>
  <si>
    <t>IR129-0250</t>
  </si>
  <si>
    <t>Bottle, Flint narrow mouth, 250mL</t>
  </si>
  <si>
    <t>27-A-6</t>
  </si>
  <si>
    <t>L0535</t>
  </si>
  <si>
    <t>89204-690</t>
  </si>
  <si>
    <t>Bottle, Flint, narrow mouth, 120mL, PTFE-lined cap</t>
  </si>
  <si>
    <t>L0540</t>
  </si>
  <si>
    <t>02-940B</t>
  </si>
  <si>
    <t>Bottle, Flint reagent w/ glass stopper,  125mL</t>
  </si>
  <si>
    <t>L0550</t>
  </si>
  <si>
    <t>02-940C</t>
  </si>
  <si>
    <t>Bottle, Flint reagent w/ glass stopper,  250mL</t>
  </si>
  <si>
    <t>L0560</t>
  </si>
  <si>
    <t>02-886-6</t>
  </si>
  <si>
    <t>Bottle, Flint reagent w/ glass stopper,  500mL</t>
  </si>
  <si>
    <t>L0590</t>
  </si>
  <si>
    <t>16057-164</t>
  </si>
  <si>
    <t>Bottle, HDPE plastic,  125mL</t>
  </si>
  <si>
    <t>28-B-6</t>
  </si>
  <si>
    <t>L0600</t>
  </si>
  <si>
    <t>03-083-42</t>
  </si>
  <si>
    <t>Bottle, HDPE plastic,  250mL</t>
  </si>
  <si>
    <t>L0610</t>
  </si>
  <si>
    <t>03-083-43</t>
  </si>
  <si>
    <t>Bottle, HDPE plastic,  500mL</t>
  </si>
  <si>
    <t>28-C-6</t>
  </si>
  <si>
    <t>L0620</t>
  </si>
  <si>
    <t>16153-513</t>
  </si>
  <si>
    <t>Bottle, HDPE plastic, 1000mL</t>
  </si>
  <si>
    <t>L0621</t>
  </si>
  <si>
    <t>16126-764</t>
  </si>
  <si>
    <t>Bottle, HDPE, gallon wide mouth</t>
  </si>
  <si>
    <t>Bel-Art</t>
  </si>
  <si>
    <t>L0630</t>
  </si>
  <si>
    <t>16155-547</t>
  </si>
  <si>
    <t>Bottle, HDPE, plastic wide mouth, 125mL</t>
  </si>
  <si>
    <t>L0640</t>
  </si>
  <si>
    <t>06-404G</t>
  </si>
  <si>
    <t>Bottle, Media, glass, narrow mouth, 250mL</t>
  </si>
  <si>
    <t>L0645</t>
  </si>
  <si>
    <t>S-20688</t>
  </si>
  <si>
    <t>Bottle, Plastic, 12 oz, 350mL</t>
  </si>
  <si>
    <t>350ml</t>
  </si>
  <si>
    <t>Uline</t>
  </si>
  <si>
    <t>28-A-7</t>
  </si>
  <si>
    <t>L0644</t>
  </si>
  <si>
    <t>16161-935</t>
  </si>
  <si>
    <t>Bottle, Serum, 50mL, clear glass</t>
  </si>
  <si>
    <t>50ml</t>
  </si>
  <si>
    <t>L0650</t>
  </si>
  <si>
    <t>10216-876</t>
  </si>
  <si>
    <t>Bottle, Spray, 1L, Turn 'n' Spray</t>
  </si>
  <si>
    <t>L0651</t>
  </si>
  <si>
    <t>23609-182</t>
  </si>
  <si>
    <t>Bottle, Spray, 240mL</t>
  </si>
  <si>
    <t>240mL</t>
  </si>
  <si>
    <t>L0660</t>
  </si>
  <si>
    <t>11-391-53</t>
  </si>
  <si>
    <t>Bottle, Wash, Acetone, 250mL</t>
  </si>
  <si>
    <t>28-A-6</t>
  </si>
  <si>
    <t>L0670</t>
  </si>
  <si>
    <t>FB0340937</t>
  </si>
  <si>
    <t>Bottle, Wash, Acetone, 500mL</t>
  </si>
  <si>
    <t>L0680</t>
  </si>
  <si>
    <t>FB0340936</t>
  </si>
  <si>
    <t>Bottle, Wash, Ethanol, 500mL</t>
  </si>
  <si>
    <t>L0690</t>
  </si>
  <si>
    <t>FB0340935</t>
  </si>
  <si>
    <t>Bottle, Wash, Isopropanol, 500mL</t>
  </si>
  <si>
    <t>L0700</t>
  </si>
  <si>
    <t>470145-108</t>
  </si>
  <si>
    <t>Bottle, Wash, LYOB, 500mL</t>
  </si>
  <si>
    <t>28-B-7</t>
  </si>
  <si>
    <t>L0720</t>
  </si>
  <si>
    <t>FB0340933</t>
  </si>
  <si>
    <t>Bottle, Wash, Methanol, 500mL</t>
  </si>
  <si>
    <t>L0730</t>
  </si>
  <si>
    <t>S29371</t>
  </si>
  <si>
    <t>Bottle, Wash, Water,  125mL</t>
  </si>
  <si>
    <t>L0740</t>
  </si>
  <si>
    <t>03-409-10CC</t>
  </si>
  <si>
    <t>Bottle, Wash, Water,  500mL</t>
  </si>
  <si>
    <t>L0750</t>
  </si>
  <si>
    <t>03-409-10DD</t>
  </si>
  <si>
    <t>Bottle, Wash, Water, 1000mL</t>
  </si>
  <si>
    <t>L0760</t>
  </si>
  <si>
    <t>03-409-10BB</t>
  </si>
  <si>
    <t>Bottle, Wash, Water, 250mL</t>
  </si>
  <si>
    <t>L0765</t>
  </si>
  <si>
    <t>H-1622</t>
  </si>
  <si>
    <t>Broom, 11"</t>
  </si>
  <si>
    <t>11"</t>
  </si>
  <si>
    <t>110A</t>
  </si>
  <si>
    <t>L0770</t>
  </si>
  <si>
    <t>12-009-7A</t>
  </si>
  <si>
    <t>Broken Glass Box, Floor Carton</t>
  </si>
  <si>
    <t>12x12x27"</t>
  </si>
  <si>
    <t>28-D-Floor</t>
  </si>
  <si>
    <t>L0780</t>
  </si>
  <si>
    <t>17066-080</t>
  </si>
  <si>
    <t>Brush, Bottle, 20"</t>
  </si>
  <si>
    <t>20"</t>
  </si>
  <si>
    <t>L0800</t>
  </si>
  <si>
    <t>17145-045</t>
  </si>
  <si>
    <t>Brush, Buret, 36" large</t>
  </si>
  <si>
    <t>36"</t>
  </si>
  <si>
    <t>37-A</t>
  </si>
  <si>
    <t>L0810</t>
  </si>
  <si>
    <t>17250-002</t>
  </si>
  <si>
    <t>Brush, Counter, 14"</t>
  </si>
  <si>
    <t>14"</t>
  </si>
  <si>
    <t>28-D-6</t>
  </si>
  <si>
    <t>L0820</t>
  </si>
  <si>
    <t>1TTX1</t>
  </si>
  <si>
    <t>Brush, Paint, 1"</t>
  </si>
  <si>
    <t>1"</t>
  </si>
  <si>
    <t>Grainger</t>
  </si>
  <si>
    <t>12-D</t>
  </si>
  <si>
    <t>L0830</t>
  </si>
  <si>
    <t>Brush, Paint, 2"</t>
  </si>
  <si>
    <t>2"</t>
  </si>
  <si>
    <t>L0840</t>
  </si>
  <si>
    <t>Brush, Scrub w/handle</t>
  </si>
  <si>
    <t>N/A</t>
  </si>
  <si>
    <t>L0850</t>
  </si>
  <si>
    <t>17028-048</t>
  </si>
  <si>
    <t>Brush, Test Tube, 9"</t>
  </si>
  <si>
    <t>9"</t>
  </si>
  <si>
    <t>L0860</t>
  </si>
  <si>
    <t>17027-089</t>
  </si>
  <si>
    <t>Brush, Test Tube, large, 13"</t>
  </si>
  <si>
    <t>13"</t>
  </si>
  <si>
    <t>L0870</t>
  </si>
  <si>
    <t>03-573</t>
  </si>
  <si>
    <t>Brush, Test Tube, medium, 11"</t>
  </si>
  <si>
    <t>L0880</t>
  </si>
  <si>
    <t>Brush, Test Tube, small, 8"</t>
  </si>
  <si>
    <t>8"</t>
  </si>
  <si>
    <t>L0885</t>
  </si>
  <si>
    <t>03-622</t>
  </si>
  <si>
    <t>Brush, Nessler Tube, 19"</t>
  </si>
  <si>
    <t>L0890</t>
  </si>
  <si>
    <t>1VAG2</t>
  </si>
  <si>
    <t>Brush, Wire Bristle, 7"</t>
  </si>
  <si>
    <t>7"</t>
  </si>
  <si>
    <t>L0910</t>
  </si>
  <si>
    <t>BU Lightwatt</t>
  </si>
  <si>
    <t>Bulb, Light, 72 watt Incandescent</t>
  </si>
  <si>
    <t>150 watt</t>
  </si>
  <si>
    <t>22-A-2</t>
  </si>
  <si>
    <t>L0920</t>
  </si>
  <si>
    <t>82024-574</t>
  </si>
  <si>
    <t>Bulb, Pipet Filler, Autoclavable, 30ML</t>
  </si>
  <si>
    <t>31-A-8</t>
  </si>
  <si>
    <t>L0930</t>
  </si>
  <si>
    <t>03-448-22</t>
  </si>
  <si>
    <t>Bulb, Pipet, 2mL</t>
  </si>
  <si>
    <t>2 ml</t>
  </si>
  <si>
    <t>26-D-7</t>
  </si>
  <si>
    <t>L0940</t>
  </si>
  <si>
    <t>53497-053 Red</t>
  </si>
  <si>
    <t>Bulb, Suction, 3-way</t>
  </si>
  <si>
    <t>L0945</t>
  </si>
  <si>
    <t>03-700-12B</t>
  </si>
  <si>
    <t>Buret, straight bore, 50mL (replacement body #03-700-13B)</t>
  </si>
  <si>
    <t>16-F</t>
  </si>
  <si>
    <t>L0946</t>
  </si>
  <si>
    <t>10-310-31</t>
  </si>
  <si>
    <t>Buret Tip, for 50ml buret</t>
  </si>
  <si>
    <t>16-A</t>
  </si>
  <si>
    <t>L0950</t>
  </si>
  <si>
    <t>17928-027</t>
  </si>
  <si>
    <t>Burner, Bunsen</t>
  </si>
  <si>
    <t>L0960</t>
  </si>
  <si>
    <t>Canned Air</t>
  </si>
  <si>
    <t>7 oz</t>
  </si>
  <si>
    <t>13-2</t>
  </si>
  <si>
    <t>L0970</t>
  </si>
  <si>
    <t>16199-001</t>
  </si>
  <si>
    <t>Cap, Black Phenolic, 08-425</t>
  </si>
  <si>
    <t>L0980</t>
  </si>
  <si>
    <t>16199-023</t>
  </si>
  <si>
    <t>Cap, Black Phenolic, 13-425</t>
  </si>
  <si>
    <t>L0990</t>
  </si>
  <si>
    <t>16216-984</t>
  </si>
  <si>
    <t>Cap, Black Phenolic, 15-415</t>
  </si>
  <si>
    <t>15-415</t>
  </si>
  <si>
    <t>L1000</t>
  </si>
  <si>
    <t>16199-045</t>
  </si>
  <si>
    <t>Cap, Black Phenolic, 15-425</t>
  </si>
  <si>
    <t>15-425</t>
  </si>
  <si>
    <t>L1010</t>
  </si>
  <si>
    <t>16199-056</t>
  </si>
  <si>
    <t>Cap, Black Phenolic, 18-400</t>
  </si>
  <si>
    <t>18-400</t>
  </si>
  <si>
    <t>L1020</t>
  </si>
  <si>
    <t>16199-089</t>
  </si>
  <si>
    <t>Cap, Black Phenolic, 20-400</t>
  </si>
  <si>
    <t>20-400</t>
  </si>
  <si>
    <t>L1030</t>
  </si>
  <si>
    <t>16199-103</t>
  </si>
  <si>
    <t>Cap, Black Phenolic, 22-400</t>
  </si>
  <si>
    <t>22-400</t>
  </si>
  <si>
    <t>L1040</t>
  </si>
  <si>
    <t>16199-125</t>
  </si>
  <si>
    <t>Cap, Black Phenolic, 24-400</t>
  </si>
  <si>
    <t>24-40</t>
  </si>
  <si>
    <t>L1050</t>
  </si>
  <si>
    <t>16199-646</t>
  </si>
  <si>
    <t>Cap, Black Phenolic, 28-400</t>
  </si>
  <si>
    <t>28-400</t>
  </si>
  <si>
    <t>L1060</t>
  </si>
  <si>
    <t>16199-169</t>
  </si>
  <si>
    <t>Cap, Black Phenolic, 33-400</t>
  </si>
  <si>
    <t>33-400</t>
  </si>
  <si>
    <t>L1070</t>
  </si>
  <si>
    <t>11311-252</t>
  </si>
  <si>
    <t>Cap, Black Phenolic, 38-400</t>
  </si>
  <si>
    <t>38-400</t>
  </si>
  <si>
    <t>L1080</t>
  </si>
  <si>
    <t>16199-205</t>
  </si>
  <si>
    <t>Cap, Black Phenolic, 43-400</t>
  </si>
  <si>
    <t>43-400</t>
  </si>
  <si>
    <t>L1090</t>
  </si>
  <si>
    <t>16199-227</t>
  </si>
  <si>
    <t xml:space="preserve">Cap, Black Phenolic, 45-400, (5017/12) </t>
  </si>
  <si>
    <t>45-400</t>
  </si>
  <si>
    <t>L1100</t>
  </si>
  <si>
    <t>16199-249</t>
  </si>
  <si>
    <t>Cap, Black Phenolic, 48-400</t>
  </si>
  <si>
    <t>48-400</t>
  </si>
  <si>
    <t>L1110</t>
  </si>
  <si>
    <t>16199-260</t>
  </si>
  <si>
    <t>Cap, Black Phenolic, 53-400</t>
  </si>
  <si>
    <t>53-400</t>
  </si>
  <si>
    <t>L1120</t>
  </si>
  <si>
    <t>16199-282</t>
  </si>
  <si>
    <t>Cap, Black Phenolic, 58-400</t>
  </si>
  <si>
    <t>58-400</t>
  </si>
  <si>
    <t>L1130</t>
  </si>
  <si>
    <t>11311-262</t>
  </si>
  <si>
    <t>Cap, Black Phenolic, 63-400</t>
  </si>
  <si>
    <t>63-400</t>
  </si>
  <si>
    <t>L1140</t>
  </si>
  <si>
    <t>11311-266</t>
  </si>
  <si>
    <t>Cap, Black Phenolic, 89-400</t>
  </si>
  <si>
    <t>89-400</t>
  </si>
  <si>
    <t>L1150</t>
  </si>
  <si>
    <t>16153-292</t>
  </si>
  <si>
    <t>Cap, Polyethylene, 70-400</t>
  </si>
  <si>
    <t>70-400</t>
  </si>
  <si>
    <t>L1160</t>
  </si>
  <si>
    <t>12-141-8</t>
  </si>
  <si>
    <t>Capillary Tube, Closed One End</t>
  </si>
  <si>
    <t>1.5x90mm</t>
  </si>
  <si>
    <t>pkg</t>
  </si>
  <si>
    <t>26-C-7</t>
  </si>
  <si>
    <t>L1170</t>
  </si>
  <si>
    <t>36982-008</t>
  </si>
  <si>
    <t>Capillary Tube, Open Both ends</t>
  </si>
  <si>
    <t>1.5x100mm</t>
  </si>
  <si>
    <t>L1175</t>
  </si>
  <si>
    <t>08-769-2A</t>
  </si>
  <si>
    <t>Cell Spreader</t>
  </si>
  <si>
    <t>29-C-5</t>
  </si>
  <si>
    <t>L1180</t>
  </si>
  <si>
    <t>21573-504</t>
  </si>
  <si>
    <t>Clamp, 2-prong, adjustable angle</t>
  </si>
  <si>
    <t>2 prong</t>
  </si>
  <si>
    <t>L1190</t>
  </si>
  <si>
    <t>S13118</t>
  </si>
  <si>
    <t>Clamp, 3 Prong, with Boss Head</t>
  </si>
  <si>
    <t>3 prong</t>
  </si>
  <si>
    <t>L1191</t>
  </si>
  <si>
    <t>02-300-203</t>
  </si>
  <si>
    <t>Clamp, Troemner Talboys 3-Prong Dual Adjust</t>
  </si>
  <si>
    <t>L1192</t>
  </si>
  <si>
    <t>old stock</t>
  </si>
  <si>
    <t>Clamp, 3-Prong Plastic</t>
  </si>
  <si>
    <t>L1200</t>
  </si>
  <si>
    <t>60142-003</t>
  </si>
  <si>
    <t>Clamp, Bench, for gas cylinder</t>
  </si>
  <si>
    <t>31-B-5</t>
  </si>
  <si>
    <t>L1205</t>
  </si>
  <si>
    <t>10U483</t>
  </si>
  <si>
    <t>Clamp, Wall Mount, for gas cylinder</t>
  </si>
  <si>
    <t>L1210</t>
  </si>
  <si>
    <t>14212-208</t>
  </si>
  <si>
    <t>Clamp, Buret, With Rubber Jaw</t>
  </si>
  <si>
    <t>L1211</t>
  </si>
  <si>
    <t>17683-258</t>
  </si>
  <si>
    <t>Clamp, Double Buret</t>
  </si>
  <si>
    <t>26-C-5</t>
  </si>
  <si>
    <t>L1215</t>
  </si>
  <si>
    <t>05-754Q</t>
  </si>
  <si>
    <t>Clamp, Castaloy, Regular Holder</t>
  </si>
  <si>
    <t>L1220</t>
  </si>
  <si>
    <t>05-875B</t>
  </si>
  <si>
    <t xml:space="preserve">Clamp, Hoffman Open Side, 5/8" x 1" </t>
  </si>
  <si>
    <t>5/8x1"</t>
  </si>
  <si>
    <t>29-B-7</t>
  </si>
  <si>
    <t>L1230</t>
  </si>
  <si>
    <t>21715-041</t>
  </si>
  <si>
    <t>Clamp, Hoffman Open Side, 5/8" x 7/8"</t>
  </si>
  <si>
    <t>5/8x7/8"</t>
  </si>
  <si>
    <t>31-A-5</t>
  </si>
  <si>
    <t>L1240</t>
  </si>
  <si>
    <t>5X441</t>
  </si>
  <si>
    <t>Clamp, Hose, 6.35mm to 15.87mm, 5/16" to 5/8"</t>
  </si>
  <si>
    <t>6/15mm</t>
  </si>
  <si>
    <t>31-A-7</t>
  </si>
  <si>
    <t>L1245</t>
  </si>
  <si>
    <t>5X442</t>
  </si>
  <si>
    <t>Clamp, Hose, 8mm to 22mm, 7/32" to 5/8"</t>
  </si>
  <si>
    <t>8/22mm</t>
  </si>
  <si>
    <t>L1250</t>
  </si>
  <si>
    <t>16P293</t>
  </si>
  <si>
    <t>Clamp, Hose, 10mm to 25.4mm, 7/16" to 1"</t>
  </si>
  <si>
    <t>10/25mm</t>
  </si>
  <si>
    <t>L1255</t>
  </si>
  <si>
    <t>5415K32</t>
  </si>
  <si>
    <t>Clamp, Hose</t>
  </si>
  <si>
    <t>13/23mm</t>
  </si>
  <si>
    <t>McMaster</t>
  </si>
  <si>
    <t>L1260</t>
  </si>
  <si>
    <t>447N84</t>
  </si>
  <si>
    <t>Clamp, Hose, 9/16" to 1-1/16"</t>
  </si>
  <si>
    <t>14/27mm</t>
  </si>
  <si>
    <t>L1265</t>
  </si>
  <si>
    <t>1XGY8</t>
  </si>
  <si>
    <t>17/32mm</t>
  </si>
  <si>
    <t>L1270</t>
  </si>
  <si>
    <t>5415K15</t>
  </si>
  <si>
    <t>21/38mm</t>
  </si>
  <si>
    <t>L1280</t>
  </si>
  <si>
    <t>5415K17</t>
  </si>
  <si>
    <t>27/51mm</t>
  </si>
  <si>
    <t>L1290</t>
  </si>
  <si>
    <t>5415K21</t>
  </si>
  <si>
    <t>47/70mm</t>
  </si>
  <si>
    <t>L1300</t>
  </si>
  <si>
    <t>5415K22</t>
  </si>
  <si>
    <t>52/77mm</t>
  </si>
  <si>
    <t>L1330</t>
  </si>
  <si>
    <t>21735-399</t>
  </si>
  <si>
    <t>Clamp, Pinch, 35/20 to 35/25</t>
  </si>
  <si>
    <t>35/20</t>
  </si>
  <si>
    <t>L1350</t>
  </si>
  <si>
    <t>26984-314</t>
  </si>
  <si>
    <t>Clip, Alligator, 1-1/2</t>
  </si>
  <si>
    <t>L1360</t>
  </si>
  <si>
    <t>14-955-254</t>
  </si>
  <si>
    <t>Clip, Keck,  blue, 19/22</t>
  </si>
  <si>
    <t>L1370</t>
  </si>
  <si>
    <t>Clip, Keck,  green, 24/40</t>
  </si>
  <si>
    <t>24/40</t>
  </si>
  <si>
    <t>L1380</t>
  </si>
  <si>
    <t>80061-126</t>
  </si>
  <si>
    <t>Clip, Keck,  yellow, 14/20</t>
  </si>
  <si>
    <t>14/20</t>
  </si>
  <si>
    <t>L1385</t>
  </si>
  <si>
    <t>H-2811</t>
  </si>
  <si>
    <t>Clock, radio controlled, wall mount</t>
  </si>
  <si>
    <t>L1390</t>
  </si>
  <si>
    <t>10-458</t>
  </si>
  <si>
    <t>Column Tip, Chromatography, glass, 11mmOD</t>
  </si>
  <si>
    <t>11mm</t>
  </si>
  <si>
    <t>L1400</t>
  </si>
  <si>
    <t>CG-1220-24</t>
  </si>
  <si>
    <t>Condenser, West, 290mm</t>
  </si>
  <si>
    <t>290mm</t>
  </si>
  <si>
    <t>L1410</t>
  </si>
  <si>
    <t>14-666-20Q</t>
  </si>
  <si>
    <t>Connector, Flexframe</t>
  </si>
  <si>
    <t>28-C-5</t>
  </si>
  <si>
    <t>L1430</t>
  </si>
  <si>
    <t>62860-121</t>
  </si>
  <si>
    <t>Connector, T, Plastic, 1/2"</t>
  </si>
  <si>
    <t>1/2"</t>
  </si>
  <si>
    <t>L1440</t>
  </si>
  <si>
    <t>62860-063</t>
  </si>
  <si>
    <t>Connector, T, Plastic, 1/4"</t>
  </si>
  <si>
    <t>1/4"</t>
  </si>
  <si>
    <t>L1450</t>
  </si>
  <si>
    <t>46600-060</t>
  </si>
  <si>
    <t>Connector, T, Plastic, 3/8"</t>
  </si>
  <si>
    <t>3/8"</t>
  </si>
  <si>
    <t>L1451</t>
  </si>
  <si>
    <t>AP0406TBEN</t>
  </si>
  <si>
    <t>Connector, T, Nylon, 1/16"</t>
  </si>
  <si>
    <t>1/16"</t>
  </si>
  <si>
    <t>Ark-Plas</t>
  </si>
  <si>
    <t>L1452</t>
  </si>
  <si>
    <t>AP0409T06P</t>
  </si>
  <si>
    <t>Connector, T, reducing, Polypropylene, 3/32" x 1/16"</t>
  </si>
  <si>
    <t>3/32" x 1/16"</t>
  </si>
  <si>
    <t>L1453</t>
  </si>
  <si>
    <t>AP0412TEEN</t>
  </si>
  <si>
    <t>Connector, T, Nylon, 1/8"</t>
  </si>
  <si>
    <t>1/8"</t>
  </si>
  <si>
    <t>L1460</t>
  </si>
  <si>
    <t>62850-128</t>
  </si>
  <si>
    <t>Connector, Y, Plastic, 1/2"</t>
  </si>
  <si>
    <t>L1470</t>
  </si>
  <si>
    <t>62850-060</t>
  </si>
  <si>
    <t>Connector, Y, Plastic, 1/4"</t>
  </si>
  <si>
    <t>L1480</t>
  </si>
  <si>
    <t>4600-070</t>
  </si>
  <si>
    <t>Connector, Y, Plastic, 3/8"</t>
  </si>
  <si>
    <t>L1481</t>
  </si>
  <si>
    <t>AP0206CB06N</t>
  </si>
  <si>
    <t>Connector, Union, Nylon, 1/16"</t>
  </si>
  <si>
    <t>L1482</t>
  </si>
  <si>
    <t>AP0209CA09N</t>
  </si>
  <si>
    <t>Connector, Union, Nylon, 3/32"</t>
  </si>
  <si>
    <t>3/32"</t>
  </si>
  <si>
    <t>L1490</t>
  </si>
  <si>
    <t>NC9253951</t>
  </si>
  <si>
    <t>Controller, Powermite, #SS-2, 120v, 60hz, 500 watt</t>
  </si>
  <si>
    <t>500 watt</t>
  </si>
  <si>
    <t>29-B-5</t>
  </si>
  <si>
    <t>L1500</t>
  </si>
  <si>
    <t>339-44035</t>
  </si>
  <si>
    <t>Controller, Variac</t>
  </si>
  <si>
    <t>Spectrum</t>
  </si>
  <si>
    <t>none</t>
  </si>
  <si>
    <t>L1510</t>
  </si>
  <si>
    <t>23420-060</t>
  </si>
  <si>
    <t>Cork, 0</t>
  </si>
  <si>
    <t>24-B-4</t>
  </si>
  <si>
    <t>L1520</t>
  </si>
  <si>
    <t>23420-049</t>
  </si>
  <si>
    <t>Cork, 00</t>
  </si>
  <si>
    <t>24-A-4</t>
  </si>
  <si>
    <t>L1530</t>
  </si>
  <si>
    <t>23420-027</t>
  </si>
  <si>
    <t>Cork, 000</t>
  </si>
  <si>
    <t>L1540</t>
  </si>
  <si>
    <t>23420-082</t>
  </si>
  <si>
    <t>Cork, 01</t>
  </si>
  <si>
    <t>L1550</t>
  </si>
  <si>
    <t>23420-107</t>
  </si>
  <si>
    <t>Cork, 02</t>
  </si>
  <si>
    <t>24-C-4</t>
  </si>
  <si>
    <t>L1560</t>
  </si>
  <si>
    <t>23420-129</t>
  </si>
  <si>
    <t>Cork, 03</t>
  </si>
  <si>
    <t>24-D-4</t>
  </si>
  <si>
    <t>L1570</t>
  </si>
  <si>
    <t>23420-140</t>
  </si>
  <si>
    <t>Cork, 04</t>
  </si>
  <si>
    <t>24-E-4</t>
  </si>
  <si>
    <t>L1580</t>
  </si>
  <si>
    <t>23420-162</t>
  </si>
  <si>
    <t>Cork, 05</t>
  </si>
  <si>
    <t>24-F-4</t>
  </si>
  <si>
    <t>L1590</t>
  </si>
  <si>
    <t>23420-184</t>
  </si>
  <si>
    <t>Cork, 06</t>
  </si>
  <si>
    <t>24-G-4</t>
  </si>
  <si>
    <t>L1600</t>
  </si>
  <si>
    <t>23420-209</t>
  </si>
  <si>
    <t>Cork, 07</t>
  </si>
  <si>
    <t>24-H-4</t>
  </si>
  <si>
    <t>L1610</t>
  </si>
  <si>
    <t>23420-220</t>
  </si>
  <si>
    <t>Cork, 08</t>
  </si>
  <si>
    <t>24-A-5</t>
  </si>
  <si>
    <t>L1620</t>
  </si>
  <si>
    <t>23420-242</t>
  </si>
  <si>
    <t>Cork, 09</t>
  </si>
  <si>
    <t>24-B-5</t>
  </si>
  <si>
    <t>L1630</t>
  </si>
  <si>
    <t>23420-264</t>
  </si>
  <si>
    <t>Cork, 10</t>
  </si>
  <si>
    <t>24-C-5</t>
  </si>
  <si>
    <t>L1640</t>
  </si>
  <si>
    <t>23420-286</t>
  </si>
  <si>
    <t>Cork, 11</t>
  </si>
  <si>
    <t>L1650</t>
  </si>
  <si>
    <t>23420-300</t>
  </si>
  <si>
    <t>Cork, 12</t>
  </si>
  <si>
    <t>24-D-5</t>
  </si>
  <si>
    <t>L1660</t>
  </si>
  <si>
    <t>23420-322</t>
  </si>
  <si>
    <t>Cork, 13</t>
  </si>
  <si>
    <t>24-E-5</t>
  </si>
  <si>
    <t>L1670</t>
  </si>
  <si>
    <t>23420-344</t>
  </si>
  <si>
    <t>Cork, 14</t>
  </si>
  <si>
    <t>24-F-5</t>
  </si>
  <si>
    <t>L1680</t>
  </si>
  <si>
    <t>23420-366</t>
  </si>
  <si>
    <t>Cork, 15</t>
  </si>
  <si>
    <t>24-G-5</t>
  </si>
  <si>
    <t>L1690</t>
  </si>
  <si>
    <t>23420-399</t>
  </si>
  <si>
    <t>Cork, 16</t>
  </si>
  <si>
    <t>24-H-5</t>
  </si>
  <si>
    <t>L1700</t>
  </si>
  <si>
    <t>23420-413</t>
  </si>
  <si>
    <t>Cork, 17</t>
  </si>
  <si>
    <t>24-A-6</t>
  </si>
  <si>
    <t>L1710</t>
  </si>
  <si>
    <t>23420-435</t>
  </si>
  <si>
    <t>Cork, 18</t>
  </si>
  <si>
    <t>24-B-6</t>
  </si>
  <si>
    <t>L1720</t>
  </si>
  <si>
    <t>23420-446</t>
  </si>
  <si>
    <t>Cork, 19</t>
  </si>
  <si>
    <t>24-C-6</t>
  </si>
  <si>
    <t>L1730</t>
  </si>
  <si>
    <t>23420-479</t>
  </si>
  <si>
    <t>Cork, 20</t>
  </si>
  <si>
    <t>24-D-6</t>
  </si>
  <si>
    <t>L1740</t>
  </si>
  <si>
    <t>23420-490</t>
  </si>
  <si>
    <t>Cork, 22</t>
  </si>
  <si>
    <t>24-E-6</t>
  </si>
  <si>
    <t>L1750</t>
  </si>
  <si>
    <t>23420-515</t>
  </si>
  <si>
    <t>Cork, 24</t>
  </si>
  <si>
    <t>24-F-6</t>
  </si>
  <si>
    <t>L1760</t>
  </si>
  <si>
    <t>23420-526</t>
  </si>
  <si>
    <t>Cork, 26</t>
  </si>
  <si>
    <t>24-G-6</t>
  </si>
  <si>
    <t>L1770</t>
  </si>
  <si>
    <t>14224-518</t>
  </si>
  <si>
    <t>Cottonball, Bag, 100/bag</t>
  </si>
  <si>
    <t>100/bag</t>
  </si>
  <si>
    <t>29-D-6</t>
  </si>
  <si>
    <t>L1780</t>
  </si>
  <si>
    <t>48368-085</t>
  </si>
  <si>
    <t>Cover Glass, Microscope Slide, 1oz/bx, ~80pcs/oz</t>
  </si>
  <si>
    <t>25mm</t>
  </si>
  <si>
    <t>L1790</t>
  </si>
  <si>
    <t>23811-115</t>
  </si>
  <si>
    <t>Cover, Ceramic, Wide Form, #06 Coors, 45mm</t>
  </si>
  <si>
    <t>45mm</t>
  </si>
  <si>
    <t>L1800</t>
  </si>
  <si>
    <t>24065-000</t>
  </si>
  <si>
    <t xml:space="preserve">Crucible Holder, Walter, Rubber holder with glass tube </t>
  </si>
  <si>
    <t>L1810</t>
  </si>
  <si>
    <t>23815-127</t>
  </si>
  <si>
    <t>Crucible, Ceramic, Wide Form, #06 Coors</t>
  </si>
  <si>
    <t>#06</t>
  </si>
  <si>
    <t>L1820</t>
  </si>
  <si>
    <t>80089-450</t>
  </si>
  <si>
    <t>Crucible, Glass, Pyrex, Gooch, Low Form, 30ml/30mm</t>
  </si>
  <si>
    <t>30ml</t>
  </si>
  <si>
    <t>L1850</t>
  </si>
  <si>
    <t>08-549-17A</t>
  </si>
  <si>
    <t>Cylinder, Graduated,  10mL</t>
  </si>
  <si>
    <t>10ml</t>
  </si>
  <si>
    <t>25-C-6</t>
  </si>
  <si>
    <t>L1860</t>
  </si>
  <si>
    <t>89000-754</t>
  </si>
  <si>
    <t>Cylinder, Graduated,  25mL</t>
  </si>
  <si>
    <t>25ml</t>
  </si>
  <si>
    <t>L1870</t>
  </si>
  <si>
    <t>08-549-17C</t>
  </si>
  <si>
    <t>Cylinder, Graduated,  50mL, plastic base</t>
  </si>
  <si>
    <t>25-D-6</t>
  </si>
  <si>
    <t>L1880</t>
  </si>
  <si>
    <t>08-549-17D</t>
  </si>
  <si>
    <t>Cylinder, Graduated, 100mL, plastic base</t>
  </si>
  <si>
    <t>100ml</t>
  </si>
  <si>
    <t>L1910</t>
  </si>
  <si>
    <t>Desiccator, 170mm OD, Complete Set</t>
  </si>
  <si>
    <t>170mm</t>
  </si>
  <si>
    <t>L1920</t>
  </si>
  <si>
    <t>Desiccator, 180mm OD, Complete Set</t>
  </si>
  <si>
    <t>180mm</t>
  </si>
  <si>
    <t>L1930</t>
  </si>
  <si>
    <t>Desiccator, 270mm OD, Complete Set</t>
  </si>
  <si>
    <t>270mm</t>
  </si>
  <si>
    <t>L1940</t>
  </si>
  <si>
    <t>Desiccator, 340mm OD, Complete Set</t>
  </si>
  <si>
    <t>340mm</t>
  </si>
  <si>
    <t>L1950</t>
  </si>
  <si>
    <t>Desiccator, Vacuum, 295mm OD, Complete Set</t>
  </si>
  <si>
    <t>295mm</t>
  </si>
  <si>
    <t>L1960</t>
  </si>
  <si>
    <t>Desiccator, Vacuum, 325mm OD, Complete Set</t>
  </si>
  <si>
    <t>325mm</t>
  </si>
  <si>
    <t>L1970</t>
  </si>
  <si>
    <t>08-592</t>
  </si>
  <si>
    <t>Desicoolers</t>
  </si>
  <si>
    <t>404 SH</t>
  </si>
  <si>
    <t>L1885</t>
  </si>
  <si>
    <t>08-552-4D</t>
  </si>
  <si>
    <t>Cylinder, Graduated, 250mL, all glass</t>
  </si>
  <si>
    <t>L1886</t>
  </si>
  <si>
    <t>08-5524E</t>
  </si>
  <si>
    <t>Cylinder, Graduated, 500mL, all glass</t>
  </si>
  <si>
    <t>L1980</t>
  </si>
  <si>
    <t>89000-290</t>
  </si>
  <si>
    <t>Dish, Crystallizing, 100x50mm</t>
  </si>
  <si>
    <t>100/50mm</t>
  </si>
  <si>
    <t>29-D-7</t>
  </si>
  <si>
    <t>L1990</t>
  </si>
  <si>
    <t>10754-776</t>
  </si>
  <si>
    <t>Dish, Crystallizing, 125x65mm</t>
  </si>
  <si>
    <t>125/65mm</t>
  </si>
  <si>
    <t>L2000</t>
  </si>
  <si>
    <t>08-741F</t>
  </si>
  <si>
    <t>Dish, Crystallizing, 150x75mm</t>
  </si>
  <si>
    <t>150/75mm</t>
  </si>
  <si>
    <t>L2010</t>
  </si>
  <si>
    <t>89000-298</t>
  </si>
  <si>
    <t>Dish, Crystallizing, 190x100mm</t>
  </si>
  <si>
    <t>190/100mm</t>
  </si>
  <si>
    <t>L2020</t>
  </si>
  <si>
    <t>75996-750</t>
  </si>
  <si>
    <t>Dish, 60x15mm</t>
  </si>
  <si>
    <t>60/15mm</t>
  </si>
  <si>
    <t>L2030</t>
  </si>
  <si>
    <t>10754-766</t>
  </si>
  <si>
    <t>Dish, Crystallizing, 60x35mm</t>
  </si>
  <si>
    <t>60/35mm</t>
  </si>
  <si>
    <t>L2040</t>
  </si>
  <si>
    <t>08741A</t>
  </si>
  <si>
    <t>Dish, Crystallizing, 70x50mm</t>
  </si>
  <si>
    <t>70/50mm</t>
  </si>
  <si>
    <t>L2050</t>
  </si>
  <si>
    <t>08-741C</t>
  </si>
  <si>
    <t>Dish, Crystallizing, 90x50mm</t>
  </si>
  <si>
    <t>90/50mm</t>
  </si>
  <si>
    <t>L2060</t>
  </si>
  <si>
    <t>25310-132</t>
  </si>
  <si>
    <t>Dish, Evaporating, 100x42mm, Coors #3</t>
  </si>
  <si>
    <t>100/42mm</t>
  </si>
  <si>
    <t>L2090</t>
  </si>
  <si>
    <t>25310-052</t>
  </si>
  <si>
    <t>Dish, Evaporating, 75mmx30mm, Porcelain</t>
  </si>
  <si>
    <t>75/30mm</t>
  </si>
  <si>
    <t>L2100</t>
  </si>
  <si>
    <t>470235-730</t>
  </si>
  <si>
    <t>Dish, Evaporating, 82x32mm, 75mL, Porcelain</t>
  </si>
  <si>
    <t>80/32mm</t>
  </si>
  <si>
    <t>L2110</t>
  </si>
  <si>
    <t>25310-110</t>
  </si>
  <si>
    <t>Dish, Evaporating, 94x42mm, 120mL</t>
  </si>
  <si>
    <t>94/42mm</t>
  </si>
  <si>
    <t>L2120</t>
  </si>
  <si>
    <t>25354-047</t>
  </si>
  <si>
    <t>Dish, Petri, 100X10mm, Glass</t>
  </si>
  <si>
    <t>100/10mm</t>
  </si>
  <si>
    <t>L2130</t>
  </si>
  <si>
    <t>FB0875713</t>
  </si>
  <si>
    <t>Dish, Petri, 100x15mm, Plastic</t>
  </si>
  <si>
    <t>100/15mm</t>
  </si>
  <si>
    <t>L2136</t>
  </si>
  <si>
    <t>25354-025</t>
  </si>
  <si>
    <t>Dish, Petri, 60x15mm, Glass</t>
  </si>
  <si>
    <t>60x15mm</t>
  </si>
  <si>
    <t>L2140</t>
  </si>
  <si>
    <t>08747F</t>
  </si>
  <si>
    <t>Dish, Petri, 150x20mm, Glass</t>
  </si>
  <si>
    <t>150/20mm</t>
  </si>
  <si>
    <t>L2150</t>
  </si>
  <si>
    <t>25373-041</t>
  </si>
  <si>
    <t>Dish, Petri, 35x10mm, plastic</t>
  </si>
  <si>
    <t>35/10mm</t>
  </si>
  <si>
    <t>L2160</t>
  </si>
  <si>
    <t>CG-1230-08</t>
  </si>
  <si>
    <t>Distilling column, 190mm, 19/22,w/s.s.pad</t>
  </si>
  <si>
    <t>190mm</t>
  </si>
  <si>
    <t>L2165</t>
  </si>
  <si>
    <t>Dry Ice, per lb</t>
  </si>
  <si>
    <t>1 lb</t>
  </si>
  <si>
    <t>lb</t>
  </si>
  <si>
    <t>Continental Carbonics</t>
  </si>
  <si>
    <t>L2166</t>
  </si>
  <si>
    <t>Dry Ice, per kg</t>
  </si>
  <si>
    <t>1 kg</t>
  </si>
  <si>
    <t>kg</t>
  </si>
  <si>
    <t>Fee, Paper copies, research professors end of month</t>
  </si>
  <si>
    <t>per</t>
  </si>
  <si>
    <t>Office</t>
  </si>
  <si>
    <t>L2171</t>
  </si>
  <si>
    <t>Fee, Paper color copies, research professors end of month</t>
  </si>
  <si>
    <t>L2180</t>
  </si>
  <si>
    <t>09-874-14A</t>
  </si>
  <si>
    <t>Filters, Binder-Free Glass Microfiber, Grade GF/A</t>
  </si>
  <si>
    <t>200mm</t>
  </si>
  <si>
    <t>L2190</t>
  </si>
  <si>
    <t>S00059</t>
  </si>
  <si>
    <t>Flask, 125mL, Flat Bottom, Long Neck</t>
  </si>
  <si>
    <t>L2191</t>
  </si>
  <si>
    <t>10-035B</t>
  </si>
  <si>
    <t>Flask, 125mL, Flat Bottom, Tooled Neck</t>
  </si>
  <si>
    <t>L2192</t>
  </si>
  <si>
    <t>Flask, 125mL, Flat Bottom, 24/40 inner joint</t>
  </si>
  <si>
    <t>L2193</t>
  </si>
  <si>
    <t>Flask, 250mL, Flat Bottom, 19/22 outer joint</t>
  </si>
  <si>
    <t>28-D-7</t>
  </si>
  <si>
    <t>L2194</t>
  </si>
  <si>
    <t>FG4060-300</t>
  </si>
  <si>
    <t>Flask, 300mL, Flat Bottom, Tooled Neck</t>
  </si>
  <si>
    <t>L2195</t>
  </si>
  <si>
    <t>10-035E</t>
  </si>
  <si>
    <t>Flask, 500mL, Flat Bottom, Tooled Neck</t>
  </si>
  <si>
    <t>L2196</t>
  </si>
  <si>
    <t>10-035F</t>
  </si>
  <si>
    <t>Flask, 1000mL, Flat Bottom, Tooled Neck</t>
  </si>
  <si>
    <t>L2197</t>
  </si>
  <si>
    <t>10-035G</t>
  </si>
  <si>
    <t>Flask, 2000mL, Flat Bottom, Tooled Neck</t>
  </si>
  <si>
    <t>L2200</t>
  </si>
  <si>
    <t>CG-1506-87</t>
  </si>
  <si>
    <t>Flask,  25mL, SNRB, boiling, 19/22 outer joint</t>
  </si>
  <si>
    <t>25-A-4</t>
  </si>
  <si>
    <t>L2201</t>
  </si>
  <si>
    <t>CG-1506-86</t>
  </si>
  <si>
    <t>Flask, 25mL, SNRB, boiling, 14/20 outer joint</t>
  </si>
  <si>
    <t>25mL</t>
  </si>
  <si>
    <t>L2210</t>
  </si>
  <si>
    <t>CG-1506-89</t>
  </si>
  <si>
    <t>Flask,  50mL, SNRB, boiling, 19/22 outer joint</t>
  </si>
  <si>
    <t>50mL</t>
  </si>
  <si>
    <t>L2220</t>
  </si>
  <si>
    <t>CG-1506-91</t>
  </si>
  <si>
    <t>Flask, 100mL, SNRB, boiling, 19/22 outer joint</t>
  </si>
  <si>
    <t>100mL</t>
  </si>
  <si>
    <t>L2225</t>
  </si>
  <si>
    <t>Flask, 200mL, SNRB, boiling</t>
  </si>
  <si>
    <t>200mL</t>
  </si>
  <si>
    <t>L2230</t>
  </si>
  <si>
    <t>CG-1514-A-08</t>
  </si>
  <si>
    <t>Flask, 250mL, SNRB(19/22), w/ Side Tubulation, Boiling</t>
  </si>
  <si>
    <t>250mL</t>
  </si>
  <si>
    <t>L2240</t>
  </si>
  <si>
    <t>89426-482</t>
  </si>
  <si>
    <t>Flask, 250mL, SNRB, Boiling, 19/22 outer joint</t>
  </si>
  <si>
    <t>L2245</t>
  </si>
  <si>
    <t>CG-1506-17</t>
  </si>
  <si>
    <t>Flask, 250mL, SNRB, Boiling, 24/40 outer joint</t>
  </si>
  <si>
    <t>L2250</t>
  </si>
  <si>
    <t>31-501-123</t>
  </si>
  <si>
    <t>Flask, 500mL, SNRB, boiling, 24/40 outer joint</t>
  </si>
  <si>
    <t>500mL</t>
  </si>
  <si>
    <t>L2251</t>
  </si>
  <si>
    <t>10-068-1E</t>
  </si>
  <si>
    <t>Flask, 1000mL, SNRB, boiling, 24/40 outer joint</t>
  </si>
  <si>
    <t>1000mL</t>
  </si>
  <si>
    <t>L2252</t>
  </si>
  <si>
    <t>10-068-1F</t>
  </si>
  <si>
    <t>Flask, 2000mL, SNRB, boiling, 24/40 outer joint</t>
  </si>
  <si>
    <t>2000mL</t>
  </si>
  <si>
    <t>L2260</t>
  </si>
  <si>
    <t>CG-1520-10</t>
  </si>
  <si>
    <t>Flask, 500mL, 2NRB</t>
  </si>
  <si>
    <t>L2270</t>
  </si>
  <si>
    <t>CG-1524-A-16</t>
  </si>
  <si>
    <t>Flask, 500mL, 3NRB, boiling, 19/22</t>
  </si>
  <si>
    <t>L2280</t>
  </si>
  <si>
    <t>10-039D</t>
  </si>
  <si>
    <t>Flask, Erlenmeyer, 125mL</t>
  </si>
  <si>
    <t>125ml</t>
  </si>
  <si>
    <t>L2285</t>
  </si>
  <si>
    <t>50-955-7586</t>
  </si>
  <si>
    <t>Flask, Erlenmeyer, 10mL</t>
  </si>
  <si>
    <t>10mL</t>
  </si>
  <si>
    <t>L2310</t>
  </si>
  <si>
    <t>FB500250</t>
  </si>
  <si>
    <t>Flask, Erlenmeyer, 250mL</t>
  </si>
  <si>
    <t>250ml</t>
  </si>
  <si>
    <t>25-C-5</t>
  </si>
  <si>
    <t>L2320</t>
  </si>
  <si>
    <t>FB50025</t>
  </si>
  <si>
    <t>Flask, Erlenmeyer, 25mL</t>
  </si>
  <si>
    <t>L2330</t>
  </si>
  <si>
    <t>10-040H</t>
  </si>
  <si>
    <t>Flask, Erlenmeyer, 500mL</t>
  </si>
  <si>
    <t>L2340</t>
  </si>
  <si>
    <t>10-039C</t>
  </si>
  <si>
    <t>Flask, Erlenmeyer, 50mL</t>
  </si>
  <si>
    <t>L2345</t>
  </si>
  <si>
    <t>10-047C</t>
  </si>
  <si>
    <t>Flask, Erlenmeyer, 250mL Narrow Mouth, Standard Taper</t>
  </si>
  <si>
    <t>Erlenmeyer</t>
  </si>
  <si>
    <t>L2350</t>
  </si>
  <si>
    <t>10-039K</t>
  </si>
  <si>
    <t>Flask, Erlenmeyer, 1000mL</t>
  </si>
  <si>
    <t>L2355</t>
  </si>
  <si>
    <t>10-040M</t>
  </si>
  <si>
    <t>Flask, Erlenmeyer, 2000mL</t>
  </si>
  <si>
    <t>L2360</t>
  </si>
  <si>
    <t>10-180C</t>
  </si>
  <si>
    <t>Flask, Filtering, 125mL</t>
  </si>
  <si>
    <t>25-D-5</t>
  </si>
  <si>
    <t>L2370</t>
  </si>
  <si>
    <t>10-181E</t>
  </si>
  <si>
    <t>Flask, Filtering, 500mL</t>
  </si>
  <si>
    <t>Filtering</t>
  </si>
  <si>
    <t>L2375</t>
  </si>
  <si>
    <t>FB3001000</t>
  </si>
  <si>
    <t>Flask, Filtering, 1000mL</t>
  </si>
  <si>
    <t>L2376</t>
  </si>
  <si>
    <t>FB3002000</t>
  </si>
  <si>
    <t>Flask, Filtering, 2000mL</t>
  </si>
  <si>
    <t>26-B-5</t>
  </si>
  <si>
    <t>L2380</t>
  </si>
  <si>
    <t>S00115</t>
  </si>
  <si>
    <t>Flask, Filtering, 250mL</t>
  </si>
  <si>
    <t>L2385</t>
  </si>
  <si>
    <t>S00111</t>
  </si>
  <si>
    <t>Flask, Filtering, 25mL</t>
  </si>
  <si>
    <t>L2400</t>
  </si>
  <si>
    <t>10-204H</t>
  </si>
  <si>
    <t>Flask, Volumetric, 1000mL</t>
  </si>
  <si>
    <t>1000ml</t>
  </si>
  <si>
    <t>27-D-7</t>
  </si>
  <si>
    <t>L2410</t>
  </si>
  <si>
    <t>10-204D</t>
  </si>
  <si>
    <t>Flask, Volumetric, 100mL</t>
  </si>
  <si>
    <t>L2420</t>
  </si>
  <si>
    <t>10-204A</t>
  </si>
  <si>
    <t>Flask, Volumetric, 10mL</t>
  </si>
  <si>
    <t>L2430</t>
  </si>
  <si>
    <t>10-204J</t>
  </si>
  <si>
    <t>Flask, Volumetric, 2000mL</t>
  </si>
  <si>
    <t>2000ml</t>
  </si>
  <si>
    <t>L2440</t>
  </si>
  <si>
    <t>10-212-7B</t>
  </si>
  <si>
    <t>Flask, Volumetric, 250mL</t>
  </si>
  <si>
    <t>L2450</t>
  </si>
  <si>
    <t>10-204B</t>
  </si>
  <si>
    <t>Flask, Volumetric, 25mL</t>
  </si>
  <si>
    <t>L2460</t>
  </si>
  <si>
    <t>89000-410</t>
  </si>
  <si>
    <t>Flask, Volumetric, 500mL</t>
  </si>
  <si>
    <t>27-C-7</t>
  </si>
  <si>
    <t>L2470</t>
  </si>
  <si>
    <t>10-204C</t>
  </si>
  <si>
    <t>Flask, Volumetric, 50mL</t>
  </si>
  <si>
    <t>L2475</t>
  </si>
  <si>
    <t>10124-398</t>
  </si>
  <si>
    <t>Flask, Volumetric, 5mL</t>
  </si>
  <si>
    <t>5mL</t>
  </si>
  <si>
    <t>L2480</t>
  </si>
  <si>
    <t>Flexaframe Connector for Rod Ends</t>
  </si>
  <si>
    <t>L2481</t>
  </si>
  <si>
    <t>14-666-18Q</t>
  </si>
  <si>
    <t>Flexaframe Hook Connector</t>
  </si>
  <si>
    <t>L2482</t>
  </si>
  <si>
    <t>14-666-25Q</t>
  </si>
  <si>
    <t>Flexaframe Foot Plate</t>
  </si>
  <si>
    <t>L2490</t>
  </si>
  <si>
    <t>15-078-290</t>
  </si>
  <si>
    <t>Foil, Aluminum, 12" X 75'</t>
  </si>
  <si>
    <t>12" wide</t>
  </si>
  <si>
    <t>box</t>
  </si>
  <si>
    <t>L2500</t>
  </si>
  <si>
    <t>01-213-104</t>
  </si>
  <si>
    <t>Foil, Aluminum, 18" X 50'</t>
  </si>
  <si>
    <t>18" wide</t>
  </si>
  <si>
    <t>L2510</t>
  </si>
  <si>
    <t>82027-396</t>
  </si>
  <si>
    <t>Forceps, Cover Glass, Straight</t>
  </si>
  <si>
    <t>4-1/2"</t>
  </si>
  <si>
    <t>31-A-6</t>
  </si>
  <si>
    <t>L2520</t>
  </si>
  <si>
    <t>82027-384</t>
  </si>
  <si>
    <t>Forceps, Curved, 114mm</t>
  </si>
  <si>
    <t>114mm</t>
  </si>
  <si>
    <t>L2521</t>
  </si>
  <si>
    <t>13-812-39</t>
  </si>
  <si>
    <t>Forceps, Straight, 114mm</t>
  </si>
  <si>
    <t>Straight</t>
  </si>
  <si>
    <t>L2530</t>
  </si>
  <si>
    <t>Forceps, Curved, 5"</t>
  </si>
  <si>
    <t>5"</t>
  </si>
  <si>
    <t>L2540</t>
  </si>
  <si>
    <t>12-000-157</t>
  </si>
  <si>
    <t>Forceps, Fine-Point, Straight</t>
  </si>
  <si>
    <t>L2550</t>
  </si>
  <si>
    <t>10-317-10</t>
  </si>
  <si>
    <t>Forceps, PTFE coated, 114mm</t>
  </si>
  <si>
    <t>L2560</t>
  </si>
  <si>
    <t>30049-122</t>
  </si>
  <si>
    <t>Forceps, Scissor-Type, Polypropylene</t>
  </si>
  <si>
    <t>L2570</t>
  </si>
  <si>
    <t>10-316C</t>
  </si>
  <si>
    <t>Forceps, Specimen, Long, 12in</t>
  </si>
  <si>
    <t>12"</t>
  </si>
  <si>
    <t>L2571</t>
  </si>
  <si>
    <t>89023-278</t>
  </si>
  <si>
    <t>Forceps, Tissue, 127mm</t>
  </si>
  <si>
    <t>127mm</t>
  </si>
  <si>
    <t>L2572</t>
  </si>
  <si>
    <t>22-124-784</t>
  </si>
  <si>
    <t>Forceps, Specimen, 8in</t>
  </si>
  <si>
    <t>L2580</t>
  </si>
  <si>
    <t>30305-040</t>
  </si>
  <si>
    <t>Funnel, Buchner, 55mm, Polypropylene</t>
  </si>
  <si>
    <t>55mm</t>
  </si>
  <si>
    <t>26-B-7</t>
  </si>
  <si>
    <t>L2590</t>
  </si>
  <si>
    <t>S30884</t>
  </si>
  <si>
    <t>Funnel, Glass, Long Stem, 65mm dia</t>
  </si>
  <si>
    <t>65mm</t>
  </si>
  <si>
    <t>L2600</t>
  </si>
  <si>
    <t>S34403</t>
  </si>
  <si>
    <t>Funnel, Glass, Short Stem, 65mm</t>
  </si>
  <si>
    <t>L2610</t>
  </si>
  <si>
    <t>10-384B</t>
  </si>
  <si>
    <t>Funnel, Glass, Stemless, 75mm</t>
  </si>
  <si>
    <t>75mm</t>
  </si>
  <si>
    <t>25-C-7</t>
  </si>
  <si>
    <t>L2620</t>
  </si>
  <si>
    <t>30315-044</t>
  </si>
  <si>
    <t>Funnel, Hirsch, 50mm</t>
  </si>
  <si>
    <t>50mm</t>
  </si>
  <si>
    <t>L2630</t>
  </si>
  <si>
    <t>30253-060</t>
  </si>
  <si>
    <t>Funnel, Long Stem, Nalgene, 66mm top x 61mm length</t>
  </si>
  <si>
    <t>66mm</t>
  </si>
  <si>
    <t>26-A-7</t>
  </si>
  <si>
    <t>L2640</t>
  </si>
  <si>
    <t>30250-029</t>
  </si>
  <si>
    <t>Funnel, Short Stem, Nalgene, 52mm top x 21mm length</t>
  </si>
  <si>
    <t>52mm</t>
  </si>
  <si>
    <t>L2650</t>
  </si>
  <si>
    <t>16126-912</t>
  </si>
  <si>
    <t>Funnel, Powder, 65mm</t>
  </si>
  <si>
    <t>L2660</t>
  </si>
  <si>
    <t>16126-916</t>
  </si>
  <si>
    <t>Funnel, Powder, Polypropylene, 150mm</t>
  </si>
  <si>
    <t>150mm</t>
  </si>
  <si>
    <t>L2670</t>
  </si>
  <si>
    <t>CG-1743-10</t>
  </si>
  <si>
    <t>Funnel, Separatory, 125mL, 19/22 Stem</t>
  </si>
  <si>
    <t>L2671</t>
  </si>
  <si>
    <t>FU SeparatoryPlain</t>
  </si>
  <si>
    <t>Funnel, Separatory, 125mL, Plain Stem</t>
  </si>
  <si>
    <t>125mL</t>
  </si>
  <si>
    <t>27-D-6</t>
  </si>
  <si>
    <t>L2680</t>
  </si>
  <si>
    <t>CG-1742-04</t>
  </si>
  <si>
    <t>Funnel, Separatory, 250mL, Plain Stem</t>
  </si>
  <si>
    <t>31-B-4</t>
  </si>
  <si>
    <t>L2690</t>
  </si>
  <si>
    <t>14210-064</t>
  </si>
  <si>
    <t>Funnel, Separatory, 500mL, Plain Stem</t>
  </si>
  <si>
    <t>31-C-4</t>
  </si>
  <si>
    <t>L2691</t>
  </si>
  <si>
    <t>31-501-658</t>
  </si>
  <si>
    <t>Funnel, Separatory, 1000mL, Plain Stem</t>
  </si>
  <si>
    <t>Separatory</t>
  </si>
  <si>
    <t>L2692</t>
  </si>
  <si>
    <t>10-437-2F</t>
  </si>
  <si>
    <t>Funnel, Separatory, 2000mL, Plain Stem</t>
  </si>
  <si>
    <t>L2700</t>
  </si>
  <si>
    <t>89215-564</t>
  </si>
  <si>
    <t>Glasses, Safety, Clear, Anti-Fog</t>
  </si>
  <si>
    <t>V20 Purity</t>
  </si>
  <si>
    <t>pr</t>
  </si>
  <si>
    <t>31-B-7</t>
  </si>
  <si>
    <t>L2710</t>
  </si>
  <si>
    <t>19-121-306</t>
  </si>
  <si>
    <t>Glasses, OTG style</t>
  </si>
  <si>
    <t>OTG</t>
  </si>
  <si>
    <t>L2720</t>
  </si>
  <si>
    <t>19-151-423</t>
  </si>
  <si>
    <t>Glasses, Visitors</t>
  </si>
  <si>
    <t>Visitor</t>
  </si>
  <si>
    <t>L2721</t>
  </si>
  <si>
    <t>19-151-430</t>
  </si>
  <si>
    <t>Glasses, Extra Large Jumbo</t>
  </si>
  <si>
    <t>Extra</t>
  </si>
  <si>
    <t>L2730</t>
  </si>
  <si>
    <t>AC386060010</t>
  </si>
  <si>
    <t>Glasswool, 50g</t>
  </si>
  <si>
    <t>fine</t>
  </si>
  <si>
    <t>L2760</t>
  </si>
  <si>
    <t>19-014506</t>
  </si>
  <si>
    <t>Gloves, Latex Flocked, 20 mil, size 9</t>
  </si>
  <si>
    <t>L2770</t>
  </si>
  <si>
    <t>Gloves, Base Bath, Size 11, large</t>
  </si>
  <si>
    <t>L2780</t>
  </si>
  <si>
    <t>32888-206</t>
  </si>
  <si>
    <t>Gloves, Base Bath, Size 7, small</t>
  </si>
  <si>
    <t>L2790</t>
  </si>
  <si>
    <t>32888-210</t>
  </si>
  <si>
    <t>Gloves, Base Bath, Size 9,  medium</t>
  </si>
  <si>
    <t>L2830</t>
  </si>
  <si>
    <t>19-149-863A</t>
  </si>
  <si>
    <t>Gloves, Nitrile, Small</t>
  </si>
  <si>
    <t>small</t>
  </si>
  <si>
    <t>32-C-6</t>
  </si>
  <si>
    <t>L2840</t>
  </si>
  <si>
    <t>19-149-863B</t>
  </si>
  <si>
    <t>Gloves, Nitrile, Medium</t>
  </si>
  <si>
    <t>medium</t>
  </si>
  <si>
    <t>32-B-6</t>
  </si>
  <si>
    <t>L2850</t>
  </si>
  <si>
    <t>19-149-863C</t>
  </si>
  <si>
    <t>Gloves, Nitrile, Large</t>
  </si>
  <si>
    <t>32-C-7</t>
  </si>
  <si>
    <t>L2860</t>
  </si>
  <si>
    <t>19-149-863D</t>
  </si>
  <si>
    <t>Gloves, Nitrile, X-Large</t>
  </si>
  <si>
    <t>X-large</t>
  </si>
  <si>
    <t>32-B-7</t>
  </si>
  <si>
    <t>L2870</t>
  </si>
  <si>
    <t>19-149-863</t>
  </si>
  <si>
    <t>Gloves, Nitrile, X-Small</t>
  </si>
  <si>
    <t>X-small</t>
  </si>
  <si>
    <t>32-D-6</t>
  </si>
  <si>
    <t>L2980</t>
  </si>
  <si>
    <t>18-999-2315</t>
  </si>
  <si>
    <t>Goggles, Uvex Stealth, chemical splash</t>
  </si>
  <si>
    <t>31-B-6</t>
  </si>
  <si>
    <t>L2981</t>
  </si>
  <si>
    <t>19-130-0480</t>
  </si>
  <si>
    <t>Goggles, OTG, Kimberly-Clark V80 Revolution</t>
  </si>
  <si>
    <t>OSFA</t>
  </si>
  <si>
    <t>L2982</t>
  </si>
  <si>
    <t>19-052558</t>
  </si>
  <si>
    <t>Goggles, Softsides, indirect vent, anti-scratch, anti-fog</t>
  </si>
  <si>
    <t>L2985</t>
  </si>
  <si>
    <t>14-635-5D</t>
  </si>
  <si>
    <t>Grease, High Vac, 5.3 oz tube</t>
  </si>
  <si>
    <t>5.3 oz</t>
  </si>
  <si>
    <t>tube</t>
  </si>
  <si>
    <t>L2990</t>
  </si>
  <si>
    <t>HO Testwire</t>
  </si>
  <si>
    <t>Holder, Test Tube, wire</t>
  </si>
  <si>
    <t>L2995</t>
  </si>
  <si>
    <t>22-363-602</t>
  </si>
  <si>
    <t>Inoculating Loops, Disposable</t>
  </si>
  <si>
    <t>Disposable</t>
  </si>
  <si>
    <t>L3000</t>
  </si>
  <si>
    <t>66015-224</t>
  </si>
  <si>
    <t>Jar, clear glass, 120mL, w/snap lid</t>
  </si>
  <si>
    <t>120ml</t>
  </si>
  <si>
    <t>L3005</t>
  </si>
  <si>
    <t>13-756-735</t>
  </si>
  <si>
    <t>Jar, Wide Mouth Glass, 125mL</t>
  </si>
  <si>
    <t>L3010</t>
  </si>
  <si>
    <t>10862-040</t>
  </si>
  <si>
    <t>Jar, Wide Mouth Glass, 250mL</t>
  </si>
  <si>
    <t>L3020</t>
  </si>
  <si>
    <t>13-756-744</t>
  </si>
  <si>
    <t>Jar, Wide Mouth Glass, 500mL</t>
  </si>
  <si>
    <t>L3030</t>
  </si>
  <si>
    <t>16085-010</t>
  </si>
  <si>
    <t>Jug, Plastic, one gallon wide mouth, takes 63-400 lid</t>
  </si>
  <si>
    <t>01-TOP</t>
  </si>
  <si>
    <t>L3090</t>
  </si>
  <si>
    <t>19-181-577</t>
  </si>
  <si>
    <t>Lab coat, size XS</t>
  </si>
  <si>
    <t>L3095</t>
  </si>
  <si>
    <t>19-181-569</t>
  </si>
  <si>
    <t>Lab coat, size S</t>
  </si>
  <si>
    <t>31-C-3</t>
  </si>
  <si>
    <t>L3100</t>
  </si>
  <si>
    <t>19-181-570</t>
  </si>
  <si>
    <t>Lab coat, size M</t>
  </si>
  <si>
    <t>L3105</t>
  </si>
  <si>
    <t>19-181-571</t>
  </si>
  <si>
    <t>Lab coat, size L</t>
  </si>
  <si>
    <t>L3110</t>
  </si>
  <si>
    <t>4EJV7</t>
  </si>
  <si>
    <t>Lab coat, size 40</t>
  </si>
  <si>
    <t>31-C-7</t>
  </si>
  <si>
    <t>L3115</t>
  </si>
  <si>
    <t>4EJV8</t>
  </si>
  <si>
    <t>Lab coat, size 42</t>
  </si>
  <si>
    <t>L3120</t>
  </si>
  <si>
    <t>4EJV9</t>
  </si>
  <si>
    <t>Lab coat, size 44</t>
  </si>
  <si>
    <t>L3125</t>
  </si>
  <si>
    <t>19-181-573</t>
  </si>
  <si>
    <t>Lab coat, size 2XL</t>
  </si>
  <si>
    <t>2XL</t>
  </si>
  <si>
    <t>31-C-8</t>
  </si>
  <si>
    <t>L3130</t>
  </si>
  <si>
    <t>4EJW2</t>
  </si>
  <si>
    <t>Lab coat, size 48</t>
  </si>
  <si>
    <t>L3140</t>
  </si>
  <si>
    <t>19-181-575</t>
  </si>
  <si>
    <t>Lab coat, size 4XL</t>
  </si>
  <si>
    <t>4XL</t>
  </si>
  <si>
    <t>L3150</t>
  </si>
  <si>
    <t>11-850C</t>
  </si>
  <si>
    <t>Label, Self Adhesive, Size C</t>
  </si>
  <si>
    <t>"C"</t>
  </si>
  <si>
    <t>L3160</t>
  </si>
  <si>
    <t>B008BAA0OW</t>
  </si>
  <si>
    <t>Lacing, flat tubular athletic, 7/16", sold per foot</t>
  </si>
  <si>
    <t>7/16"</t>
  </si>
  <si>
    <t>ft</t>
  </si>
  <si>
    <t>Amazon</t>
  </si>
  <si>
    <t>Beth Desk</t>
  </si>
  <si>
    <t>L3180</t>
  </si>
  <si>
    <t>Lock, combination</t>
  </si>
  <si>
    <t>combination</t>
  </si>
  <si>
    <t>Liquid Nitrogen, per liter</t>
  </si>
  <si>
    <t>liter</t>
  </si>
  <si>
    <t>L3210</t>
  </si>
  <si>
    <t>89201-508</t>
  </si>
  <si>
    <t>Mask, N95</t>
  </si>
  <si>
    <t>L3220</t>
  </si>
  <si>
    <t>NC1510765</t>
  </si>
  <si>
    <t>Matches, Wooden Safety, Small Box</t>
  </si>
  <si>
    <t>L3230</t>
  </si>
  <si>
    <t>14-222-180</t>
  </si>
  <si>
    <t>Microtubes, 2.0mL, Snaplock, 500/pk</t>
  </si>
  <si>
    <t>2.0mL</t>
  </si>
  <si>
    <t>L3240</t>
  </si>
  <si>
    <t>470019-978</t>
  </si>
  <si>
    <t>Mortar &amp; pestle, white porcelain, Size 1, 135mL</t>
  </si>
  <si>
    <t>135mL</t>
  </si>
  <si>
    <t>L3245</t>
  </si>
  <si>
    <t>BD305185</t>
  </si>
  <si>
    <t>Needle, 18g x 1.5", Single-Use, Thin-Wall, Regular Bevel</t>
  </si>
  <si>
    <t>18g x 1.5"</t>
  </si>
  <si>
    <t>32-C-5</t>
  </si>
  <si>
    <t>L3246</t>
  </si>
  <si>
    <t>BD305176</t>
  </si>
  <si>
    <t>Needle, 20g x 1.5", Single-Use, Regular Bevel</t>
  </si>
  <si>
    <t>16g x 1.5"</t>
  </si>
  <si>
    <t>L3250</t>
  </si>
  <si>
    <t>1CJ70</t>
  </si>
  <si>
    <t>Pad, Scotchbrite</t>
  </si>
  <si>
    <t>31-C-5</t>
  </si>
  <si>
    <t>L3260</t>
  </si>
  <si>
    <t>Pad, Stainless Steel, Distilling Column</t>
  </si>
  <si>
    <t>L3270</t>
  </si>
  <si>
    <t>28309-989</t>
  </si>
  <si>
    <t>Paper, Filter, 01.5cm, 100/pkg, medium/medium</t>
  </si>
  <si>
    <t>1.5cm</t>
  </si>
  <si>
    <t>26-A-6</t>
  </si>
  <si>
    <t>L3280</t>
  </si>
  <si>
    <t>09-795AA</t>
  </si>
  <si>
    <t>Paper, Filter, 02.5cm, 100/pkg, coarse/fast</t>
  </si>
  <si>
    <t>2.5cm</t>
  </si>
  <si>
    <t>L3290</t>
  </si>
  <si>
    <t>09-805P</t>
  </si>
  <si>
    <t>Paper, Filter, 03.0cm, 100/pkg, smooth/medium</t>
  </si>
  <si>
    <t>3cm</t>
  </si>
  <si>
    <t>L3300</t>
  </si>
  <si>
    <t>28320-019</t>
  </si>
  <si>
    <t>Paper, Filter, 05.5cm, 100/pkg, coarse/fast</t>
  </si>
  <si>
    <t>5.5cm</t>
  </si>
  <si>
    <t>L3310</t>
  </si>
  <si>
    <t>28320-020</t>
  </si>
  <si>
    <t>Paper, Filter, 07.5cm, 100/pkg, coarse/fast</t>
  </si>
  <si>
    <t>7.5cm</t>
  </si>
  <si>
    <t>L3320</t>
  </si>
  <si>
    <t>09-795B</t>
  </si>
  <si>
    <t>Paper, Filter, 07cm, 100/pkg, coarse/fast</t>
  </si>
  <si>
    <t>7cm</t>
  </si>
  <si>
    <t>L3330</t>
  </si>
  <si>
    <t>28320-041</t>
  </si>
  <si>
    <t>Paper, Filter, 09cm, 100/pkg, coarse/fast</t>
  </si>
  <si>
    <t>9cm</t>
  </si>
  <si>
    <t>26-B-6</t>
  </si>
  <si>
    <t>L3340</t>
  </si>
  <si>
    <t>09-795D</t>
  </si>
  <si>
    <t>Paper, Filter, 11cm, 100/pkg, coarse/fast</t>
  </si>
  <si>
    <t>11cm</t>
  </si>
  <si>
    <t>L3350</t>
  </si>
  <si>
    <t>09-795E</t>
  </si>
  <si>
    <t>Paper, Filter, 12.5cm, 100/pkg, coarse/fast</t>
  </si>
  <si>
    <t>12.5cm</t>
  </si>
  <si>
    <t>L3360</t>
  </si>
  <si>
    <t>28306-153</t>
  </si>
  <si>
    <t>Paper, Filter, 15cm, 100/pkg, medium/medium fast</t>
  </si>
  <si>
    <t>15cm</t>
  </si>
  <si>
    <t>L3370</t>
  </si>
  <si>
    <t>09-795H</t>
  </si>
  <si>
    <t>Paper, Filter, 20.5cm, 100/pkg, coarse/fast</t>
  </si>
  <si>
    <t>20.5cm</t>
  </si>
  <si>
    <t>L3390</t>
  </si>
  <si>
    <t>470206-462</t>
  </si>
  <si>
    <t>Paper, Litmus, Blue, 100 strips/vial</t>
  </si>
  <si>
    <t>26-A-5</t>
  </si>
  <si>
    <t>L3400</t>
  </si>
  <si>
    <t>470206-466</t>
  </si>
  <si>
    <t>Paper, Litmus, Red, 100 strips/vial</t>
  </si>
  <si>
    <t>L3405</t>
  </si>
  <si>
    <t>14-861</t>
  </si>
  <si>
    <t>Paper, Litmus, Congo Red, 100 strips/vial</t>
  </si>
  <si>
    <t>L3410</t>
  </si>
  <si>
    <t>BDH35309.606</t>
  </si>
  <si>
    <t>Paper, pH, 0-14 strips, 100 pk</t>
  </si>
  <si>
    <t>0-14 PH</t>
  </si>
  <si>
    <t>L3420</t>
  </si>
  <si>
    <t>14-853-150N</t>
  </si>
  <si>
    <t>Paper, pH, 1-12, single roll</t>
  </si>
  <si>
    <t>1-12 PH</t>
  </si>
  <si>
    <t>roll</t>
  </si>
  <si>
    <t>L3430</t>
  </si>
  <si>
    <t>13-640-507</t>
  </si>
  <si>
    <t>Paper, pH, 0-14 in 0.5 increments, dispenser rolls</t>
  </si>
  <si>
    <t>L3450</t>
  </si>
  <si>
    <t>09-898-12A</t>
  </si>
  <si>
    <t>Paper, Weighing, 3x3, 500/pk</t>
  </si>
  <si>
    <t>3x3</t>
  </si>
  <si>
    <t>L3460</t>
  </si>
  <si>
    <t>09-898-12B</t>
  </si>
  <si>
    <t>Paper, Weighing, 4x4, 500/pk</t>
  </si>
  <si>
    <t>4x4</t>
  </si>
  <si>
    <t>L3470</t>
  </si>
  <si>
    <t>09-898-12C</t>
  </si>
  <si>
    <t>Paper, Weighing, 6x6, 500/pk</t>
  </si>
  <si>
    <t>6x6</t>
  </si>
  <si>
    <t>L3480</t>
  </si>
  <si>
    <t>52858-000</t>
  </si>
  <si>
    <t>Parafilm, 4"x125'</t>
  </si>
  <si>
    <t>4"x125'</t>
  </si>
  <si>
    <t>29-A-7</t>
  </si>
  <si>
    <t>L3485</t>
  </si>
  <si>
    <t>50-300-317</t>
  </si>
  <si>
    <t>Peroxides Test Strips, 1-100mg/L, 100 strips/pk</t>
  </si>
  <si>
    <t>L3486</t>
  </si>
  <si>
    <t>470148-860</t>
  </si>
  <si>
    <t>Pestle, Size 1</t>
  </si>
  <si>
    <t>Size</t>
  </si>
  <si>
    <t>L3490</t>
  </si>
  <si>
    <t>17227-022</t>
  </si>
  <si>
    <t>Pipe cleaner, 3mm</t>
  </si>
  <si>
    <t>3mm</t>
  </si>
  <si>
    <t>L3495</t>
  </si>
  <si>
    <t>17227-044</t>
  </si>
  <si>
    <t>Pipe cleaner, 5mm</t>
  </si>
  <si>
    <t>5mm</t>
  </si>
  <si>
    <t>L3500</t>
  </si>
  <si>
    <t>52950-024</t>
  </si>
  <si>
    <t>Pipet, Dropping, (medicine dropper)</t>
  </si>
  <si>
    <t>2ml</t>
  </si>
  <si>
    <t>32-A-7</t>
  </si>
  <si>
    <t>L3510</t>
  </si>
  <si>
    <t>13671101D</t>
  </si>
  <si>
    <t>Pipet, Graduated, .1mL x 1/100</t>
  </si>
  <si>
    <t>.1 ml</t>
  </si>
  <si>
    <t>33-1</t>
  </si>
  <si>
    <t>L3520</t>
  </si>
  <si>
    <t>11-850-49</t>
  </si>
  <si>
    <t>Pipet, Graduated, .2mL x 1/100</t>
  </si>
  <si>
    <t>.2 ml</t>
  </si>
  <si>
    <t>33-03</t>
  </si>
  <si>
    <t>L3530</t>
  </si>
  <si>
    <t>14212-266</t>
  </si>
  <si>
    <t>Pipet, Graduated, .5mL X 1/100</t>
  </si>
  <si>
    <t>.5 ml</t>
  </si>
  <si>
    <t>33-5</t>
  </si>
  <si>
    <t>L3540</t>
  </si>
  <si>
    <t>13-671-101G</t>
  </si>
  <si>
    <t>Pipet, Graduated, 10mL x 1/10</t>
  </si>
  <si>
    <t>L3550</t>
  </si>
  <si>
    <t>13-675G</t>
  </si>
  <si>
    <t>Pipet, Graduated, 1mL x 1/10</t>
  </si>
  <si>
    <t>1ml</t>
  </si>
  <si>
    <t>33-11</t>
  </si>
  <si>
    <t>L3560</t>
  </si>
  <si>
    <t>13-675F</t>
  </si>
  <si>
    <t>Pipet, Graduated, 1mL x 1/100</t>
  </si>
  <si>
    <t>L3570</t>
  </si>
  <si>
    <t>13-674-35L</t>
  </si>
  <si>
    <t>Pipet, Graduated, 25mL x 1/10</t>
  </si>
  <si>
    <t>L3580</t>
  </si>
  <si>
    <t>14212-248</t>
  </si>
  <si>
    <t>Pipet, Graduated, 2mL x 1/100</t>
  </si>
  <si>
    <t>33-13</t>
  </si>
  <si>
    <t>L3590</t>
  </si>
  <si>
    <t>14212-506</t>
  </si>
  <si>
    <t>Pipet, Graduated, 5mL x 1/10</t>
  </si>
  <si>
    <t>5ml</t>
  </si>
  <si>
    <t>33-15</t>
  </si>
  <si>
    <t>L3600</t>
  </si>
  <si>
    <t>13-678-20A</t>
  </si>
  <si>
    <t>Pipet, Pasteur, 5-3/4", disposable</t>
  </si>
  <si>
    <t>5-3/4"</t>
  </si>
  <si>
    <t>32-A-6</t>
  </si>
  <si>
    <t>L3610</t>
  </si>
  <si>
    <t>13-678-20D</t>
  </si>
  <si>
    <t>Pipet, Pasteur, 9", disposable</t>
  </si>
  <si>
    <t>L3620</t>
  </si>
  <si>
    <t>14670-325</t>
  </si>
  <si>
    <t>Pipet, Transfer, 1.5mL</t>
  </si>
  <si>
    <t>1.5 ml</t>
  </si>
  <si>
    <t>31-D-6</t>
  </si>
  <si>
    <t>L3630</t>
  </si>
  <si>
    <t>13-711-36</t>
  </si>
  <si>
    <t>Pipet, Transfer, 15mL</t>
  </si>
  <si>
    <t>15ml</t>
  </si>
  <si>
    <t>L3635</t>
  </si>
  <si>
    <t>13-711-20</t>
  </si>
  <si>
    <t>Pipet, Transfer, 5.8mL</t>
  </si>
  <si>
    <t>Transfer</t>
  </si>
  <si>
    <t>L3640</t>
  </si>
  <si>
    <t>13-711-33</t>
  </si>
  <si>
    <t>Pipet, Transfer, 4mL</t>
  </si>
  <si>
    <t>4ml</t>
  </si>
  <si>
    <t>L3670</t>
  </si>
  <si>
    <t>89003-466</t>
  </si>
  <si>
    <t>Pipet, Volumetric, 100mL</t>
  </si>
  <si>
    <t>34-20</t>
  </si>
  <si>
    <t>L3680</t>
  </si>
  <si>
    <t>S76110B-ND</t>
  </si>
  <si>
    <t>Pipet, Volumetric, 10mL</t>
  </si>
  <si>
    <t>34-1, 2</t>
  </si>
  <si>
    <t>L3690</t>
  </si>
  <si>
    <t>89003-352</t>
  </si>
  <si>
    <t>Pipet, Volumetric, 15mL</t>
  </si>
  <si>
    <t>34-3, 4</t>
  </si>
  <si>
    <t>L3700</t>
  </si>
  <si>
    <t>89003-464</t>
  </si>
  <si>
    <t>Pipet, Volumetric, 1mL</t>
  </si>
  <si>
    <t>1 ml</t>
  </si>
  <si>
    <t>33-4</t>
  </si>
  <si>
    <t>L3710</t>
  </si>
  <si>
    <t>13-650V</t>
  </si>
  <si>
    <t>Pipet, Volumetric, 200mL</t>
  </si>
  <si>
    <t>200ml</t>
  </si>
  <si>
    <t>34-19</t>
  </si>
  <si>
    <t>L3720</t>
  </si>
  <si>
    <t>13-650N</t>
  </si>
  <si>
    <t>Pipet, Volumetric, 20mL</t>
  </si>
  <si>
    <t>20ml</t>
  </si>
  <si>
    <t>34-7, 8</t>
  </si>
  <si>
    <t>L3730</t>
  </si>
  <si>
    <t>13-650-2P</t>
  </si>
  <si>
    <t>Pipet, Volumetric, 25mL</t>
  </si>
  <si>
    <t>34-9, 10</t>
  </si>
  <si>
    <t>L3740</t>
  </si>
  <si>
    <t>89003-478</t>
  </si>
  <si>
    <t>Pipet, Volumetric, 2mL</t>
  </si>
  <si>
    <t>33-6</t>
  </si>
  <si>
    <t>L3750</t>
  </si>
  <si>
    <t>89003-344</t>
  </si>
  <si>
    <t>Pipet, Volumetric, 3mL</t>
  </si>
  <si>
    <t>3 ml</t>
  </si>
  <si>
    <t>33-8</t>
  </si>
  <si>
    <t>L3760</t>
  </si>
  <si>
    <t>13-650E</t>
  </si>
  <si>
    <t>Pipet, Volumetric, 4mL</t>
  </si>
  <si>
    <t>4 ml</t>
  </si>
  <si>
    <t>33-10</t>
  </si>
  <si>
    <t>L3770</t>
  </si>
  <si>
    <t>13-650A</t>
  </si>
  <si>
    <t>Pipet, Volumetric, 5/10mL</t>
  </si>
  <si>
    <t>5/10 ml</t>
  </si>
  <si>
    <t>33-2</t>
  </si>
  <si>
    <t>L3780</t>
  </si>
  <si>
    <t>13-650S</t>
  </si>
  <si>
    <t>Pipet, Volumetric, 50mL</t>
  </si>
  <si>
    <t>34-15,16,17,18</t>
  </si>
  <si>
    <t>L3790</t>
  </si>
  <si>
    <t>89003-482</t>
  </si>
  <si>
    <t>Pipet, Volumetric, 5mL</t>
  </si>
  <si>
    <t>5 ml</t>
  </si>
  <si>
    <t>33-12</t>
  </si>
  <si>
    <t>L3800</t>
  </si>
  <si>
    <t>13-650J</t>
  </si>
  <si>
    <t>Pipet, Volumetric, 8mL</t>
  </si>
  <si>
    <t>8 ml</t>
  </si>
  <si>
    <t>33-14</t>
  </si>
  <si>
    <t>L3810</t>
  </si>
  <si>
    <t>13-650K</t>
  </si>
  <si>
    <t>Pipet, Volumetric, 9mL</t>
  </si>
  <si>
    <t>9 ml</t>
  </si>
  <si>
    <t>33-16</t>
  </si>
  <si>
    <t>L3820</t>
  </si>
  <si>
    <t>25045-042</t>
  </si>
  <si>
    <t>Plate, Dessicator Insert, Ceramic, 115mm, 4-hole</t>
  </si>
  <si>
    <t>115mm</t>
  </si>
  <si>
    <t>L3830</t>
  </si>
  <si>
    <t>25045-041</t>
  </si>
  <si>
    <t>Plate, Dessicator Insert, Ceramic, 95mm, 3-hole</t>
  </si>
  <si>
    <t>95mm</t>
  </si>
  <si>
    <t>L3855</t>
  </si>
  <si>
    <t>52NY55</t>
  </si>
  <si>
    <t>Power Strip, 6 outlet, surge protection</t>
  </si>
  <si>
    <t>6 outlet</t>
  </si>
  <si>
    <t>31-B-8</t>
  </si>
  <si>
    <t>L3865</t>
  </si>
  <si>
    <t>H-3477</t>
  </si>
  <si>
    <t>Pump Dispenser, Foaming, fits 1 gal/4L bottles</t>
  </si>
  <si>
    <t>Foaming</t>
  </si>
  <si>
    <t>L3870</t>
  </si>
  <si>
    <t>09-196</t>
  </si>
  <si>
    <t>Pump, Pail, 20L</t>
  </si>
  <si>
    <t>28-D-5</t>
  </si>
  <si>
    <t>L3880</t>
  </si>
  <si>
    <t>14-955-110</t>
  </si>
  <si>
    <t>Pump, Pipet, Fast Release, 10mL, green</t>
  </si>
  <si>
    <t>L3885</t>
  </si>
  <si>
    <t>53502-244</t>
  </si>
  <si>
    <t>Pump, Pipet, Fast Release, 25mL, red</t>
  </si>
  <si>
    <t>L3900</t>
  </si>
  <si>
    <t>89410-174</t>
  </si>
  <si>
    <t>Pump, Pipet, Macro</t>
  </si>
  <si>
    <t>L3910</t>
  </si>
  <si>
    <t>09-960-2</t>
  </si>
  <si>
    <t>Pump, Vacuum, Water Aspirator, plastic</t>
  </si>
  <si>
    <t>L3920</t>
  </si>
  <si>
    <t>13-688-306</t>
  </si>
  <si>
    <t>Rack, Cuvette, 16 Numbered positions</t>
  </si>
  <si>
    <t>31-D-7</t>
  </si>
  <si>
    <t>L3930</t>
  </si>
  <si>
    <t>RA TestWoodhole</t>
  </si>
  <si>
    <t>Rack, Test Tube, Wood, 10 hole</t>
  </si>
  <si>
    <t>10 hole</t>
  </si>
  <si>
    <t>25-B-6</t>
  </si>
  <si>
    <t>L3931</t>
  </si>
  <si>
    <t>Rack, Test Tube, Wood, 12 hole</t>
  </si>
  <si>
    <t>12 hole</t>
  </si>
  <si>
    <t>L3940</t>
  </si>
  <si>
    <t>RA TestWoodsmalllarge</t>
  </si>
  <si>
    <t>Rack, Test Tube, Wood, 12 small, 6 large holes</t>
  </si>
  <si>
    <t>12/6 hole</t>
  </si>
  <si>
    <t>L3950</t>
  </si>
  <si>
    <t>14-755</t>
  </si>
  <si>
    <t>Rack, Test Tube, Wood, 6 holes, 6 posts</t>
  </si>
  <si>
    <t>6hole/6post</t>
  </si>
  <si>
    <t>L3951</t>
  </si>
  <si>
    <t>60985-454</t>
  </si>
  <si>
    <t>Rack, Plastic, 72 position for 13mm tubes</t>
  </si>
  <si>
    <t>72 pos</t>
  </si>
  <si>
    <t>L3952</t>
  </si>
  <si>
    <t>60985-476</t>
  </si>
  <si>
    <t>Rack, Plastic, #60985-476, 40 position for 16mm tubes</t>
  </si>
  <si>
    <t>40 pos</t>
  </si>
  <si>
    <t>L3953</t>
  </si>
  <si>
    <t>60985-498</t>
  </si>
  <si>
    <t>Rack, Plastic, #60985-498, 40 position for 20mm tubes</t>
  </si>
  <si>
    <t>L3960</t>
  </si>
  <si>
    <t>12-640</t>
  </si>
  <si>
    <t>Razor Blade</t>
  </si>
  <si>
    <t>L3965</t>
  </si>
  <si>
    <t>53504-035</t>
  </si>
  <si>
    <t>Reservoir, Reagent, 50mL, 5/pk</t>
  </si>
  <si>
    <t>L3980</t>
  </si>
  <si>
    <t>14-513-70</t>
  </si>
  <si>
    <t>Retriever, Stirbar, 18 Inch</t>
  </si>
  <si>
    <t>18"</t>
  </si>
  <si>
    <t>26-B-8</t>
  </si>
  <si>
    <t>L3990</t>
  </si>
  <si>
    <t>56250-024</t>
  </si>
  <si>
    <t>Ring, Cork, 10 to 100 mL, 80 X 30 mm</t>
  </si>
  <si>
    <t>80x30mm</t>
  </si>
  <si>
    <t>L4000</t>
  </si>
  <si>
    <t>56250-068</t>
  </si>
  <si>
    <t>Ring, Cork, 1000 to 3000 mL, 140 X 90mm</t>
  </si>
  <si>
    <t>140/90mm</t>
  </si>
  <si>
    <t>L4010</t>
  </si>
  <si>
    <t>56250-046</t>
  </si>
  <si>
    <t>Ring, Cork, 200 to 500 mL, 110 x 60mm</t>
  </si>
  <si>
    <t>110/60mm</t>
  </si>
  <si>
    <t>L4015</t>
  </si>
  <si>
    <t>CG-3057-10</t>
  </si>
  <si>
    <t>Ring, Support, w/clamp, small</t>
  </si>
  <si>
    <t>44x180mm</t>
  </si>
  <si>
    <t>L4016</t>
  </si>
  <si>
    <t>CG-3057-11</t>
  </si>
  <si>
    <t>Ring, Support, w/clamp, medium</t>
  </si>
  <si>
    <t>64x180mm</t>
  </si>
  <si>
    <t>L4017</t>
  </si>
  <si>
    <t>CG-3057-12</t>
  </si>
  <si>
    <t>Ring, Support, w/clamp, large</t>
  </si>
  <si>
    <t>85x200mm</t>
  </si>
  <si>
    <t>L4020</t>
  </si>
  <si>
    <t>11-381D</t>
  </si>
  <si>
    <t>Rod, Stirring, Glass, 6 x 252mm</t>
  </si>
  <si>
    <t>L4021</t>
  </si>
  <si>
    <t>S01061</t>
  </si>
  <si>
    <t>Rod, Stirring, Glass, 10 x 304mm</t>
  </si>
  <si>
    <t>Stirring</t>
  </si>
  <si>
    <t>L4022</t>
  </si>
  <si>
    <t>11-380B</t>
  </si>
  <si>
    <t>Rod, Stirring, Glass, 5 x 152mm</t>
  </si>
  <si>
    <t>L4030</t>
  </si>
  <si>
    <t>Ruler, plastic, 6"</t>
  </si>
  <si>
    <t>6"</t>
  </si>
  <si>
    <t>L4035</t>
  </si>
  <si>
    <t>SA Hand</t>
  </si>
  <si>
    <t>Sanitizer, Hand, 8oz</t>
  </si>
  <si>
    <t>Hand</t>
  </si>
  <si>
    <t>12/112</t>
  </si>
  <si>
    <t>L4040</t>
  </si>
  <si>
    <t>1RDV6</t>
  </si>
  <si>
    <t>Sandpaper, coarse, 9" x 11", 60 grit</t>
  </si>
  <si>
    <t>coarse</t>
  </si>
  <si>
    <t>sheet</t>
  </si>
  <si>
    <t>L4050</t>
  </si>
  <si>
    <t>45MY81</t>
  </si>
  <si>
    <t>Sandpaper, fine, 9" x 11", 320 grit</t>
  </si>
  <si>
    <t>L4060</t>
  </si>
  <si>
    <t>45MY85</t>
  </si>
  <si>
    <t>Sandpaper, medium, 9" x 11", 120 grit</t>
  </si>
  <si>
    <t>L4070</t>
  </si>
  <si>
    <t>25878-026</t>
  </si>
  <si>
    <t>Scissors, Dissecting, Sharp points, 4-1/2",heavy</t>
  </si>
  <si>
    <t>L4080</t>
  </si>
  <si>
    <t>25608-316</t>
  </si>
  <si>
    <t>Scissors, Dissecting, Sharp points, 6", heavy</t>
  </si>
  <si>
    <t>L4090</t>
  </si>
  <si>
    <t>25601-030</t>
  </si>
  <si>
    <t>Scissors, Lister, 4-1/2", (bandage)</t>
  </si>
  <si>
    <t>L4100</t>
  </si>
  <si>
    <t>14-357Q</t>
  </si>
  <si>
    <t>Scoopula</t>
  </si>
  <si>
    <t>L4110</t>
  </si>
  <si>
    <t>66236-102</t>
  </si>
  <si>
    <t>Screen, Wire Gauze, Asbestos Free, 4" x 4"</t>
  </si>
  <si>
    <t>L4120</t>
  </si>
  <si>
    <t>89097-540</t>
  </si>
  <si>
    <t>Septum, 14/20, Red, Rubber Stopper</t>
  </si>
  <si>
    <t>L4121</t>
  </si>
  <si>
    <t>89097-554</t>
  </si>
  <si>
    <t>Septum, 14/20, White, Rubber Stopper</t>
  </si>
  <si>
    <t>31-B-9</t>
  </si>
  <si>
    <t>L4130</t>
  </si>
  <si>
    <t>89097-542</t>
  </si>
  <si>
    <t>Septum, 19/22, Red, Rubber stopper</t>
  </si>
  <si>
    <t>L4131</t>
  </si>
  <si>
    <t>89097-556</t>
  </si>
  <si>
    <t>Septum, 19/22, White, Rubber stopper</t>
  </si>
  <si>
    <t>L4140</t>
  </si>
  <si>
    <t>89097-544</t>
  </si>
  <si>
    <t>Septum, 24/40, Red, Rubber stopper</t>
  </si>
  <si>
    <t>L4141</t>
  </si>
  <si>
    <t>89097-558</t>
  </si>
  <si>
    <t>Septum, 24/40, White, Rubber stopper</t>
  </si>
  <si>
    <t>L4145</t>
  </si>
  <si>
    <t>Simple Green, All purpose cleaner</t>
  </si>
  <si>
    <t>24 oz</t>
  </si>
  <si>
    <t>12-C</t>
  </si>
  <si>
    <t>L4160</t>
  </si>
  <si>
    <t>12-544-4</t>
  </si>
  <si>
    <t>Slide, Microscope, 144/pk</t>
  </si>
  <si>
    <t>25x75mm</t>
  </si>
  <si>
    <t>L4170</t>
  </si>
  <si>
    <t>16-000-106</t>
  </si>
  <si>
    <t>Soap, Alconox, 1 lb</t>
  </si>
  <si>
    <t>L4171</t>
  </si>
  <si>
    <t>16-000-125</t>
  </si>
  <si>
    <t>Soap, Liquinox liquid, 1 quart bottle</t>
  </si>
  <si>
    <t>quart</t>
  </si>
  <si>
    <t>qt</t>
  </si>
  <si>
    <t>L4173</t>
  </si>
  <si>
    <t>Soap, Hand, 1 gallon</t>
  </si>
  <si>
    <t>L4174</t>
  </si>
  <si>
    <t>Soap, Hand, Pump Dispenser, 7.5 fl. oz</t>
  </si>
  <si>
    <t>7.5 oz</t>
  </si>
  <si>
    <t>L4180</t>
  </si>
  <si>
    <t>S50822</t>
  </si>
  <si>
    <t>Spatula, double end, 8"</t>
  </si>
  <si>
    <t>L4190</t>
  </si>
  <si>
    <t>21-401-20</t>
  </si>
  <si>
    <t>Spatula, micro w/ handle</t>
  </si>
  <si>
    <t>L4200</t>
  </si>
  <si>
    <t>82027-520</t>
  </si>
  <si>
    <t>Spatula, micro, stainless steel, 16.5cm</t>
  </si>
  <si>
    <t>L4210</t>
  </si>
  <si>
    <t>56620-042</t>
  </si>
  <si>
    <t>Spill Pad, gray, 30" wide, sold per linear foot</t>
  </si>
  <si>
    <t>30" x 1'</t>
  </si>
  <si>
    <t>29-D-floor</t>
  </si>
  <si>
    <t>L4211</t>
  </si>
  <si>
    <t>19-066-561</t>
  </si>
  <si>
    <t>Spill Pad, precut, 18" x 16"</t>
  </si>
  <si>
    <t>18" x 16"</t>
  </si>
  <si>
    <t>L4220</t>
  </si>
  <si>
    <t>Sponge, 4.7" x 3" x .6"</t>
  </si>
  <si>
    <t>4.7x3"</t>
  </si>
  <si>
    <t>L4230</t>
  </si>
  <si>
    <t>82027-532</t>
  </si>
  <si>
    <t>Spoonula, stainless</t>
  </si>
  <si>
    <t>L4240</t>
  </si>
  <si>
    <t>76293-624</t>
  </si>
  <si>
    <t>Stand, Support, 5" x  8"</t>
  </si>
  <si>
    <t>5x8"</t>
  </si>
  <si>
    <t>26-C-Floor</t>
  </si>
  <si>
    <t>L4255</t>
  </si>
  <si>
    <t>58948-400</t>
  </si>
  <si>
    <t>Stir bar, 1/8 x 1/4, Teflon coated</t>
  </si>
  <si>
    <t>1/8x1/4"</t>
  </si>
  <si>
    <t>L4270</t>
  </si>
  <si>
    <t>14-513-54</t>
  </si>
  <si>
    <t>Stir bar, 3/4" x 1-5/8", egg shape</t>
  </si>
  <si>
    <t>3/4x1-5/8"</t>
  </si>
  <si>
    <t>L4290</t>
  </si>
  <si>
    <t>58949-006</t>
  </si>
  <si>
    <t>Stir bar, 3/8" x 3/4", egg shape</t>
  </si>
  <si>
    <t>3/8x3/4"</t>
  </si>
  <si>
    <t>L4300</t>
  </si>
  <si>
    <t xml:space="preserve"> 58949-034</t>
  </si>
  <si>
    <t>Stir bar, 5/16" x 1", Teflon coated</t>
  </si>
  <si>
    <t>5/16x1"</t>
  </si>
  <si>
    <t>L4310</t>
  </si>
  <si>
    <t>58948-116</t>
  </si>
  <si>
    <t>Stir bar, 5/16" x 1/2", Teflon coated</t>
  </si>
  <si>
    <t>5/16x1/2"</t>
  </si>
  <si>
    <t>L4330</t>
  </si>
  <si>
    <t>58949-038</t>
  </si>
  <si>
    <t>Stir bar, 5/16" x 2"</t>
  </si>
  <si>
    <t>5/16x2"</t>
  </si>
  <si>
    <t>L4340</t>
  </si>
  <si>
    <t>14211-458</t>
  </si>
  <si>
    <t>Stopcock, 4mm, glass</t>
  </si>
  <si>
    <t>4mm</t>
  </si>
  <si>
    <t>L4350</t>
  </si>
  <si>
    <t>14202-340</t>
  </si>
  <si>
    <t>Stopcock, 6mm, glass</t>
  </si>
  <si>
    <t>6mm</t>
  </si>
  <si>
    <t>L4360</t>
  </si>
  <si>
    <t>14212-522</t>
  </si>
  <si>
    <t>Stopper, glass, 09</t>
  </si>
  <si>
    <t>#09</t>
  </si>
  <si>
    <t>27-B-5</t>
  </si>
  <si>
    <t>L4370</t>
  </si>
  <si>
    <t>KT850100-0013</t>
  </si>
  <si>
    <t>Stopper, glass, 13</t>
  </si>
  <si>
    <t>#13</t>
  </si>
  <si>
    <t>29-A-5</t>
  </si>
  <si>
    <t>L4380</t>
  </si>
  <si>
    <t>KT850100-0016</t>
  </si>
  <si>
    <t>Stopper, glass, 16</t>
  </si>
  <si>
    <t>#16</t>
  </si>
  <si>
    <t>L4390</t>
  </si>
  <si>
    <t>89426-314</t>
  </si>
  <si>
    <t>Stopper, glass, 19/22</t>
  </si>
  <si>
    <t>L4400</t>
  </si>
  <si>
    <t>14211-294</t>
  </si>
  <si>
    <t>Stopper, glass, 19/38</t>
  </si>
  <si>
    <t>19/38</t>
  </si>
  <si>
    <t>27-C-5</t>
  </si>
  <si>
    <t>L4410</t>
  </si>
  <si>
    <t>14202-806</t>
  </si>
  <si>
    <t>Stopper, glass, 24/40</t>
  </si>
  <si>
    <t>27-D-5</t>
  </si>
  <si>
    <t>L4420</t>
  </si>
  <si>
    <t>14204-520</t>
  </si>
  <si>
    <t>Stopper, glass, 34/45</t>
  </si>
  <si>
    <t>34/45</t>
  </si>
  <si>
    <t>L4425</t>
  </si>
  <si>
    <t>33501-432</t>
  </si>
  <si>
    <t>Stopper, poly, 19/22</t>
  </si>
  <si>
    <t>L4430</t>
  </si>
  <si>
    <t>89000-796</t>
  </si>
  <si>
    <t>Stopper, polyethylene, 09</t>
  </si>
  <si>
    <t>04-Top</t>
  </si>
  <si>
    <t>L4440</t>
  </si>
  <si>
    <t>89000-798</t>
  </si>
  <si>
    <t>Stopper, polyethylene, 13</t>
  </si>
  <si>
    <t>L4450</t>
  </si>
  <si>
    <t>89000-800</t>
  </si>
  <si>
    <t>Stopper, polyethylene, 16</t>
  </si>
  <si>
    <t>L4460</t>
  </si>
  <si>
    <t>89000-802</t>
  </si>
  <si>
    <t>Stopper, polyethylene, 19</t>
  </si>
  <si>
    <t>#19</t>
  </si>
  <si>
    <t>L4470</t>
  </si>
  <si>
    <t>89000-804</t>
  </si>
  <si>
    <t>Stopper, polyethylene, 22</t>
  </si>
  <si>
    <t>#22</t>
  </si>
  <si>
    <t>L4480</t>
  </si>
  <si>
    <t>89000-806</t>
  </si>
  <si>
    <t>Stopper, polyethylene, 27</t>
  </si>
  <si>
    <t>#27</t>
  </si>
  <si>
    <t>L4490</t>
  </si>
  <si>
    <t>59580-080</t>
  </si>
  <si>
    <t>Stopper, rubber, #0</t>
  </si>
  <si>
    <t>#0</t>
  </si>
  <si>
    <t>24-B-1</t>
  </si>
  <si>
    <t>L4500</t>
  </si>
  <si>
    <t>59580-069</t>
  </si>
  <si>
    <t>Stopper, rubber, #00</t>
  </si>
  <si>
    <t>#00</t>
  </si>
  <si>
    <t>24-A-1</t>
  </si>
  <si>
    <t>L4510</t>
  </si>
  <si>
    <t>59580-047</t>
  </si>
  <si>
    <t>Stopper, rubber, #000</t>
  </si>
  <si>
    <t>#000</t>
  </si>
  <si>
    <t>L4520</t>
  </si>
  <si>
    <t>59580-105</t>
  </si>
  <si>
    <t>Stopper, rubber, #1</t>
  </si>
  <si>
    <t>#1</t>
  </si>
  <si>
    <t>24-C-1</t>
  </si>
  <si>
    <t>L4530</t>
  </si>
  <si>
    <t>59580-127</t>
  </si>
  <si>
    <t>Stopper, rubber, #2</t>
  </si>
  <si>
    <t>#2</t>
  </si>
  <si>
    <t>24-D-1</t>
  </si>
  <si>
    <t>L4540</t>
  </si>
  <si>
    <t>59580-149</t>
  </si>
  <si>
    <t>Stopper, rubber, #3</t>
  </si>
  <si>
    <t>#3</t>
  </si>
  <si>
    <t>24-E-1</t>
  </si>
  <si>
    <t>L4550</t>
  </si>
  <si>
    <t>59580-160</t>
  </si>
  <si>
    <t>Stopper, rubber, #4</t>
  </si>
  <si>
    <t>#4</t>
  </si>
  <si>
    <t>24-F-1</t>
  </si>
  <si>
    <t>L4560</t>
  </si>
  <si>
    <t>59580-182</t>
  </si>
  <si>
    <t>Stopper, rubber, #5</t>
  </si>
  <si>
    <t>#5</t>
  </si>
  <si>
    <t>24-G-1</t>
  </si>
  <si>
    <t>L4570</t>
  </si>
  <si>
    <t>59580-207</t>
  </si>
  <si>
    <t>Stopper, rubber, #5-1/2</t>
  </si>
  <si>
    <t>#5-1/2</t>
  </si>
  <si>
    <t>L4580</t>
  </si>
  <si>
    <t>59580-229</t>
  </si>
  <si>
    <t>Stopper, rubber, #6</t>
  </si>
  <si>
    <t>#6</t>
  </si>
  <si>
    <t>24-H-1</t>
  </si>
  <si>
    <t>L4590</t>
  </si>
  <si>
    <t>59580-240</t>
  </si>
  <si>
    <t>Stopper, rubber, #6-1/2</t>
  </si>
  <si>
    <t>#6-1/2</t>
  </si>
  <si>
    <t>24-A-2</t>
  </si>
  <si>
    <t>L4600</t>
  </si>
  <si>
    <t>59580-262</t>
  </si>
  <si>
    <t>Stopper, rubber, #7</t>
  </si>
  <si>
    <t>#7</t>
  </si>
  <si>
    <t>L4610</t>
  </si>
  <si>
    <t>59580-309</t>
  </si>
  <si>
    <t>Stopper, rubber, #8</t>
  </si>
  <si>
    <t>#8</t>
  </si>
  <si>
    <t>24-B-2</t>
  </si>
  <si>
    <t>L4620</t>
  </si>
  <si>
    <t>59580-342</t>
  </si>
  <si>
    <t>Stopper, rubber, #9</t>
  </si>
  <si>
    <t>#9</t>
  </si>
  <si>
    <t>L4630</t>
  </si>
  <si>
    <t>59580-386</t>
  </si>
  <si>
    <t>Stopper, rubber, #10</t>
  </si>
  <si>
    <t>#10</t>
  </si>
  <si>
    <t>24-C-2</t>
  </si>
  <si>
    <t>L4640</t>
  </si>
  <si>
    <t>59580-422</t>
  </si>
  <si>
    <t>Stopper, rubber, #11</t>
  </si>
  <si>
    <t>#11</t>
  </si>
  <si>
    <t>24-D-2</t>
  </si>
  <si>
    <t>L4650</t>
  </si>
  <si>
    <t>59580-466</t>
  </si>
  <si>
    <t>Stopper, rubber, #12</t>
  </si>
  <si>
    <t>#12</t>
  </si>
  <si>
    <t>24-E-2</t>
  </si>
  <si>
    <t>L4660</t>
  </si>
  <si>
    <t>59580-488</t>
  </si>
  <si>
    <t>Stopper, rubber, #13</t>
  </si>
  <si>
    <t>24-F-2</t>
  </si>
  <si>
    <t>L4670</t>
  </si>
  <si>
    <t>14-649-19</t>
  </si>
  <si>
    <t>Stopwatch</t>
  </si>
  <si>
    <t>L4680</t>
  </si>
  <si>
    <t>18385-220</t>
  </si>
  <si>
    <t>Striker (lighter)</t>
  </si>
  <si>
    <t>24-H-3</t>
  </si>
  <si>
    <t>L4690</t>
  </si>
  <si>
    <t>12-007-5</t>
  </si>
  <si>
    <t>Striker renewal tip</t>
  </si>
  <si>
    <t>L4700</t>
  </si>
  <si>
    <t>WLS22990-40</t>
  </si>
  <si>
    <t>String, Cotton</t>
  </si>
  <si>
    <t>L4710</t>
  </si>
  <si>
    <t>10805-158</t>
  </si>
  <si>
    <t>Swab, Cotton Tipped, 3"length, 100/pk</t>
  </si>
  <si>
    <t>L4720</t>
  </si>
  <si>
    <t>10806-001</t>
  </si>
  <si>
    <t>Swab, Cotton Tipped, 6"length, 100/pk</t>
  </si>
  <si>
    <t>L4730</t>
  </si>
  <si>
    <t>14-817-31</t>
  </si>
  <si>
    <t>Syringe, 10mL, Single use, plastic, Luer-Lok tip</t>
  </si>
  <si>
    <t>L4731</t>
  </si>
  <si>
    <t>B303134</t>
  </si>
  <si>
    <t>Syringe, 10ml, Single use, plastic, slip tip</t>
  </si>
  <si>
    <t>L4741</t>
  </si>
  <si>
    <t>221-34618-00</t>
  </si>
  <si>
    <t>Syringe, 10uL, 0.63 od, for Autosamplers</t>
  </si>
  <si>
    <t>10uL</t>
  </si>
  <si>
    <t>Shimadzu</t>
  </si>
  <si>
    <t>L4760</t>
  </si>
  <si>
    <t>BD305617</t>
  </si>
  <si>
    <t>Syringe, 20cc, Single Use, plastic</t>
  </si>
  <si>
    <t>20cc</t>
  </si>
  <si>
    <t>L4780</t>
  </si>
  <si>
    <t>BD309657</t>
  </si>
  <si>
    <t>Syringe, 3cc, Single Use, Plastic</t>
  </si>
  <si>
    <t>3cc</t>
  </si>
  <si>
    <t>L4785</t>
  </si>
  <si>
    <t>14-955-462</t>
  </si>
  <si>
    <t>Syringe, 1mL, Single Use, Plastic</t>
  </si>
  <si>
    <t>1cc</t>
  </si>
  <si>
    <t>L4810</t>
  </si>
  <si>
    <t>14-829-45</t>
  </si>
  <si>
    <t>Syringe, 5ml, Single Use, Plastic, Leur-Lok tip</t>
  </si>
  <si>
    <t>5cc</t>
  </si>
  <si>
    <t>L4815</t>
  </si>
  <si>
    <t>14-955-452</t>
  </si>
  <si>
    <t>Syringe, 5mL, Single Use, Plastic, Slip Tip</t>
  </si>
  <si>
    <t>L4820</t>
  </si>
  <si>
    <t>13-689-8</t>
  </si>
  <si>
    <t>Syringe, 50mL, single use, plastic</t>
  </si>
  <si>
    <t>L4840</t>
  </si>
  <si>
    <t>CG-4035-74</t>
  </si>
  <si>
    <t>Tape, Gray, 1"x500"</t>
  </si>
  <si>
    <t>L4850</t>
  </si>
  <si>
    <t>15-901-10C</t>
  </si>
  <si>
    <t>Tape, Green, 1"x500"</t>
  </si>
  <si>
    <t>14-D</t>
  </si>
  <si>
    <t>L4860</t>
  </si>
  <si>
    <t>Tape, Duct</t>
  </si>
  <si>
    <t>13-D</t>
  </si>
  <si>
    <t>L4870</t>
  </si>
  <si>
    <t>MMM194NA</t>
  </si>
  <si>
    <t xml:space="preserve">Tape, Electrical, 1/2" x 200", dispenser roll </t>
  </si>
  <si>
    <t>L4871</t>
  </si>
  <si>
    <t>2A227</t>
  </si>
  <si>
    <t>Tape, Electrical, 3/4" x 66'</t>
  </si>
  <si>
    <t>L4880</t>
  </si>
  <si>
    <t>89098-076</t>
  </si>
  <si>
    <t>Tape, Blue, 1"x500"</t>
  </si>
  <si>
    <t>L4881</t>
  </si>
  <si>
    <t>89098-116</t>
  </si>
  <si>
    <t>Tape, Blue, 1.5"x500"</t>
  </si>
  <si>
    <t>13-F</t>
  </si>
  <si>
    <t>L4890</t>
  </si>
  <si>
    <t>CG-4035-67</t>
  </si>
  <si>
    <t>Tape, Pink, 1"x500"</t>
  </si>
  <si>
    <t>13-E</t>
  </si>
  <si>
    <t>L4900</t>
  </si>
  <si>
    <t>89098-074</t>
  </si>
  <si>
    <t>Tape, Orange, 1"x500"</t>
  </si>
  <si>
    <t>L4901</t>
  </si>
  <si>
    <t>89098-114</t>
  </si>
  <si>
    <t>Tape, Orange, 1.5"x500"</t>
  </si>
  <si>
    <t>L4910</t>
  </si>
  <si>
    <t>CG-4035-73</t>
  </si>
  <si>
    <t>Tape, Lavender, 1"x500"</t>
  </si>
  <si>
    <t>L4920</t>
  </si>
  <si>
    <t>89098-072</t>
  </si>
  <si>
    <t>Tape, Red, 1"x500"</t>
  </si>
  <si>
    <t>L4930</t>
  </si>
  <si>
    <t>3AB55</t>
  </si>
  <si>
    <t>Tape, Teflon, 1/2" X 520"</t>
  </si>
  <si>
    <t>L4940</t>
  </si>
  <si>
    <t>15-901-10A</t>
  </si>
  <si>
    <t>Tape, White, 1"x500"</t>
  </si>
  <si>
    <t>L4941</t>
  </si>
  <si>
    <t>15-958</t>
  </si>
  <si>
    <t>Tape, White, 1.5"x500"</t>
  </si>
  <si>
    <t>L4942</t>
  </si>
  <si>
    <t>15-901-A</t>
  </si>
  <si>
    <t>Tape, White, 1/2"x 500"</t>
  </si>
  <si>
    <t>L4950</t>
  </si>
  <si>
    <t>89098-068</t>
  </si>
  <si>
    <t>Tape, Yellow, 1"x500"</t>
  </si>
  <si>
    <t>L4951</t>
  </si>
  <si>
    <t>89098-112</t>
  </si>
  <si>
    <t>Tape, Yellow, 1.5"x500"</t>
  </si>
  <si>
    <t>L4960</t>
  </si>
  <si>
    <t>14-957-90E</t>
  </si>
  <si>
    <t xml:space="preserve">Test Tube, 06 x 50, Culture Tube
</t>
  </si>
  <si>
    <t>6x50mm</t>
  </si>
  <si>
    <t>25-A-6</t>
  </si>
  <si>
    <t>L4980</t>
  </si>
  <si>
    <t>14-956A</t>
  </si>
  <si>
    <t>Test Tube, 10 x 75, Pyrex</t>
  </si>
  <si>
    <t>10x75mm</t>
  </si>
  <si>
    <t>L4985</t>
  </si>
  <si>
    <t>14-957B</t>
  </si>
  <si>
    <t>Test Tube, 12 x 75, Culture Tube</t>
  </si>
  <si>
    <t>12x75mm</t>
  </si>
  <si>
    <t>L4990</t>
  </si>
  <si>
    <t>14-956C</t>
  </si>
  <si>
    <t>Test Tube, 13 x 100, Pyrex</t>
  </si>
  <si>
    <t>13x100mm</t>
  </si>
  <si>
    <t>L5020</t>
  </si>
  <si>
    <t>14-956-F</t>
  </si>
  <si>
    <t>Test Tube, 18 x 150</t>
  </si>
  <si>
    <t>18x150mm</t>
  </si>
  <si>
    <t>L5030</t>
  </si>
  <si>
    <t>89000-850</t>
  </si>
  <si>
    <t>Test Tube, 20 x 150</t>
  </si>
  <si>
    <t>20x150mm</t>
  </si>
  <si>
    <t>L5040</t>
  </si>
  <si>
    <t>TE Tubexw</t>
  </si>
  <si>
    <t>Test Tube, 20 x 150, w/sidearm</t>
  </si>
  <si>
    <t>L5050</t>
  </si>
  <si>
    <t>14-957K</t>
  </si>
  <si>
    <t>Test Tube, 22 x 175, CORNING</t>
  </si>
  <si>
    <t>22x175mm</t>
  </si>
  <si>
    <t>L5055</t>
  </si>
  <si>
    <t>Test Tube, 25 x 100, Pyrex</t>
  </si>
  <si>
    <t>25x100</t>
  </si>
  <si>
    <t>L5060</t>
  </si>
  <si>
    <t>14-961-34</t>
  </si>
  <si>
    <t>Test Tube, 25 X 150, CORNING</t>
  </si>
  <si>
    <t>25x150mm</t>
  </si>
  <si>
    <t>L5070</t>
  </si>
  <si>
    <t>Test Tube, 25 X 200, CORNING, w/ side tube</t>
  </si>
  <si>
    <t>25x200mm</t>
  </si>
  <si>
    <t>Corning</t>
  </si>
  <si>
    <t>L5080</t>
  </si>
  <si>
    <t>14-955L</t>
  </si>
  <si>
    <t>Test Tube, 25 X 200, CORNING</t>
  </si>
  <si>
    <t>L5090</t>
  </si>
  <si>
    <t>13-201-630</t>
  </si>
  <si>
    <t>Thermometer, -1 to 51C, Non-Mercury</t>
  </si>
  <si>
    <t>51°</t>
  </si>
  <si>
    <t>L5100</t>
  </si>
  <si>
    <t>04-500-067</t>
  </si>
  <si>
    <t>Thermometer, -5 to 400C, Mercury, Partial Immersion</t>
  </si>
  <si>
    <t>-5 to 400C</t>
  </si>
  <si>
    <t>Safe</t>
  </si>
  <si>
    <t>L5110</t>
  </si>
  <si>
    <t>89095-604</t>
  </si>
  <si>
    <t>Thermometer, -10/260C, Non-Mercury</t>
  </si>
  <si>
    <t>260°</t>
  </si>
  <si>
    <t>L5130</t>
  </si>
  <si>
    <t>89095-600</t>
  </si>
  <si>
    <t>Thermometer, -20 to 150°, Non-Mercury</t>
  </si>
  <si>
    <t>150°</t>
  </si>
  <si>
    <t>L5140</t>
  </si>
  <si>
    <t>06-666A</t>
  </si>
  <si>
    <t>Tissue, Kim wipes 4.5x8.4</t>
  </si>
  <si>
    <t>29-A-6</t>
  </si>
  <si>
    <t>L5150</t>
  </si>
  <si>
    <t>06-666C</t>
  </si>
  <si>
    <t>Tissue, Kim wipes, 15"x17"</t>
  </si>
  <si>
    <t>L5155</t>
  </si>
  <si>
    <t>Tissue, Kleenex, 95 sheets/box</t>
  </si>
  <si>
    <t>12-E</t>
  </si>
  <si>
    <t>L5160</t>
  </si>
  <si>
    <t>15-211</t>
  </si>
  <si>
    <t>Tong, Beaker, 229mm long, 114mm opening</t>
  </si>
  <si>
    <t>L5170</t>
  </si>
  <si>
    <t>62460-000</t>
  </si>
  <si>
    <t>Tong, Crucible, brass</t>
  </si>
  <si>
    <t>L5175</t>
  </si>
  <si>
    <t>B002RBAUP0</t>
  </si>
  <si>
    <t>Toothpicks, 750/box</t>
  </si>
  <si>
    <t>L5200</t>
  </si>
  <si>
    <t>36P068</t>
  </si>
  <si>
    <t>Towel, Paper, bundle</t>
  </si>
  <si>
    <t>bundle</t>
  </si>
  <si>
    <t>29-B-8</t>
  </si>
  <si>
    <t>L5210</t>
  </si>
  <si>
    <t>Towel, Paper, roll</t>
  </si>
  <si>
    <t>29-A-8</t>
  </si>
  <si>
    <t>L5230</t>
  </si>
  <si>
    <t>31-500-650</t>
  </si>
  <si>
    <t>Tube, Drying, 6", 19/22</t>
  </si>
  <si>
    <t>L5240</t>
  </si>
  <si>
    <t>16-800-432</t>
  </si>
  <si>
    <t>Tube, NMR, thin wall</t>
  </si>
  <si>
    <t>L5245</t>
  </si>
  <si>
    <t>WG-3892-100</t>
  </si>
  <si>
    <t>Septa, precision, 5mm, for NMR tubes</t>
  </si>
  <si>
    <t>pkg/5</t>
  </si>
  <si>
    <t>.38/ea</t>
  </si>
  <si>
    <t>L5260</t>
  </si>
  <si>
    <t>62995-663</t>
  </si>
  <si>
    <t>Tubing, Black rubber, 1/4" id x 3/8" od x  1/16" wall</t>
  </si>
  <si>
    <t>19-A-2</t>
  </si>
  <si>
    <t>L5270</t>
  </si>
  <si>
    <t>62995-670</t>
  </si>
  <si>
    <t>Tubing, Black rubber, 1/4" id x 7/16" od x  3/32" wall</t>
  </si>
  <si>
    <t>L5290</t>
  </si>
  <si>
    <t>62990-138</t>
  </si>
  <si>
    <t>Tubing, Black rubber, 3/16" id x 5/16" od x  1/16" wall</t>
  </si>
  <si>
    <t>19-Top</t>
  </si>
  <si>
    <t>L5300</t>
  </si>
  <si>
    <t>62991-028</t>
  </si>
  <si>
    <t>Tubing, Black rubber, 3/16" id x 7/16" od x  1/8" wall</t>
  </si>
  <si>
    <t>L5310</t>
  </si>
  <si>
    <t>62993-668</t>
  </si>
  <si>
    <t>Tubing, Black rubber, 3/16" id x 9/16" od x  3/16" wall</t>
  </si>
  <si>
    <t>L5320</t>
  </si>
  <si>
    <t>62990-466</t>
  </si>
  <si>
    <t>Tubing, Black rubber, 3/4" id x  1" od x 1/8" wall</t>
  </si>
  <si>
    <t>20-C-2</t>
  </si>
  <si>
    <t>L5325</t>
  </si>
  <si>
    <t>4HM03</t>
  </si>
  <si>
    <t>Tubing, Braided PVC, 1/4" id x 7/16" od x 3/32" wall</t>
  </si>
  <si>
    <t>20-B-2</t>
  </si>
  <si>
    <t>L5326</t>
  </si>
  <si>
    <t>4HM04</t>
  </si>
  <si>
    <t>Tubing, Braided PVC, 3/8" id x 7/64" od x 3/32" wall</t>
  </si>
  <si>
    <t>L5327</t>
  </si>
  <si>
    <t>4HM05</t>
  </si>
  <si>
    <t>Tubing, Braided PVC, 1/2" id x 3/4" od x 1/8" wall</t>
  </si>
  <si>
    <t>L5330</t>
  </si>
  <si>
    <t>n/a</t>
  </si>
  <si>
    <t>Tubing, Black rubber, 3/8" id x 1/2" od x 1/16" wall</t>
  </si>
  <si>
    <t>20-A-2</t>
  </si>
  <si>
    <t>L5340</t>
  </si>
  <si>
    <t>62990-284</t>
  </si>
  <si>
    <t>Tubing, Black rubber, 5/16" id x 7/16" od x  1/16" wall</t>
  </si>
  <si>
    <t>L5350</t>
  </si>
  <si>
    <t>at hardware</t>
  </si>
  <si>
    <t>Tubing, Copper, 1/2" od</t>
  </si>
  <si>
    <t>18-C</t>
  </si>
  <si>
    <t>L5360</t>
  </si>
  <si>
    <t>Tubing, Copper, 1/4" od</t>
  </si>
  <si>
    <t>L5370</t>
  </si>
  <si>
    <t>Tubing, Copper, 3/8" od</t>
  </si>
  <si>
    <t>L5380</t>
  </si>
  <si>
    <t>62996-655</t>
  </si>
  <si>
    <t>Tubing, Latex rubber, 1/2"  Id  x  5/16"  od  x  1/16" wall</t>
  </si>
  <si>
    <t>L5390</t>
  </si>
  <si>
    <t>62996-473</t>
  </si>
  <si>
    <t>Tubing, Latex rubber, 1/4"  Id  x  3/8"  od  x  1/16" wall</t>
  </si>
  <si>
    <t>L5400</t>
  </si>
  <si>
    <t>Tubing, Latex rubber, 1/4" id x 3' long, for organic lab drawers, cut from stock #62996-473</t>
  </si>
  <si>
    <t>3'</t>
  </si>
  <si>
    <t>L5410</t>
  </si>
  <si>
    <t>62996-350</t>
  </si>
  <si>
    <t>Tubing, Latex rubber, 1/8" id x 3/16" OD  x  3/32" wall</t>
  </si>
  <si>
    <t>L5420</t>
  </si>
  <si>
    <t>62996-418</t>
  </si>
  <si>
    <t>Tubing, Latex rubber, 3/16" id x 5/16" od x  1/16" wall</t>
  </si>
  <si>
    <t>L5430</t>
  </si>
  <si>
    <t>63015-500</t>
  </si>
  <si>
    <t>Tubing, Poly, 3/16" id x 1/4" od x  1/32" wall</t>
  </si>
  <si>
    <t>20-A-3</t>
  </si>
  <si>
    <t>L5460</t>
  </si>
  <si>
    <t>63013-541</t>
  </si>
  <si>
    <t>Tubing, Tygon rubber, 1/16" id x 1/8" od x  1/32" wall</t>
  </si>
  <si>
    <t>L5470</t>
  </si>
  <si>
    <t>89068-514</t>
  </si>
  <si>
    <t>Tubing, Tygon rubber, 1/2"  Id  x  5/8"  Od  x  1/16"</t>
  </si>
  <si>
    <t>20-C-3</t>
  </si>
  <si>
    <t>L5480</t>
  </si>
  <si>
    <t>89068-518</t>
  </si>
  <si>
    <t>Tubing, Tygon rubber, 1/2" Id  X  3/4" Od X 1/8" wall</t>
  </si>
  <si>
    <t>L5490</t>
  </si>
  <si>
    <t>76403-554</t>
  </si>
  <si>
    <t>Tubing, Tygon rubber, 1/4" id x  3/8" Od  x  1/16"  wall</t>
  </si>
  <si>
    <t>L5500</t>
  </si>
  <si>
    <t>76403-558</t>
  </si>
  <si>
    <t>Tubing, Tygon rubber, 1/4" Id x 1/2" Od x 1/8" wall</t>
  </si>
  <si>
    <t>20-B-3</t>
  </si>
  <si>
    <t>L5510</t>
  </si>
  <si>
    <t>89068-512</t>
  </si>
  <si>
    <t>Tubing, Tygon rubber, 3/8" Id X  5/8" Od X 1/8" wall</t>
  </si>
  <si>
    <t>L5520</t>
  </si>
  <si>
    <t>62993-840</t>
  </si>
  <si>
    <t>Tubing, Vacuum, black rubber, 1/2"idX1-1/8"odX5/16" wall</t>
  </si>
  <si>
    <t>20-C-1</t>
  </si>
  <si>
    <t>L5530</t>
  </si>
  <si>
    <t>62993-726</t>
  </si>
  <si>
    <t>Tubing, Vacuum, black rubber, 1/4"idx5/8"od3/16"  wall</t>
  </si>
  <si>
    <t>L5540</t>
  </si>
  <si>
    <t>62991-927</t>
  </si>
  <si>
    <t>Tubing, Vacuum, red rubber, 1/2"idx1"odx1/4" wall</t>
  </si>
  <si>
    <t>20-B-1</t>
  </si>
  <si>
    <t>L5550</t>
  </si>
  <si>
    <t>55009-098</t>
  </si>
  <si>
    <t>Tubing, Vacuum, red rubber, 1-5/8"idx2-7/8"odx5/8" wall</t>
  </si>
  <si>
    <t>20-A-1</t>
  </si>
  <si>
    <t>L5560</t>
  </si>
  <si>
    <t>66012-066</t>
  </si>
  <si>
    <t>Vial, OptiClear, 3 dram</t>
  </si>
  <si>
    <t>3 dr</t>
  </si>
  <si>
    <t>30-A</t>
  </si>
  <si>
    <t>L5570</t>
  </si>
  <si>
    <t>CSX60975L4</t>
  </si>
  <si>
    <t>Vial, OptiClear, 4 dram</t>
  </si>
  <si>
    <t>4 dr</t>
  </si>
  <si>
    <t>Nimmed</t>
  </si>
  <si>
    <t>L5580</t>
  </si>
  <si>
    <t>66013-105</t>
  </si>
  <si>
    <t>Vial, OptiClear, 5 dram</t>
  </si>
  <si>
    <t>5 dr</t>
  </si>
  <si>
    <t>L5590</t>
  </si>
  <si>
    <t>66011-020</t>
  </si>
  <si>
    <t>Vial, screw cap, .5 dram</t>
  </si>
  <si>
    <t>.5 dr</t>
  </si>
  <si>
    <t>L5600</t>
  </si>
  <si>
    <t>03-338A</t>
  </si>
  <si>
    <t>Vial, screw cap, 1 dram</t>
  </si>
  <si>
    <t>1 dr</t>
  </si>
  <si>
    <t>L5610</t>
  </si>
  <si>
    <t>66011-063</t>
  </si>
  <si>
    <t>Vial, screw cap, 1.5 dram</t>
  </si>
  <si>
    <t>1.5 dr</t>
  </si>
  <si>
    <t>L5620</t>
  </si>
  <si>
    <t>66011-085</t>
  </si>
  <si>
    <t>Vial, screw cap, 2 dram</t>
  </si>
  <si>
    <t>2 dr</t>
  </si>
  <si>
    <t>30-B</t>
  </si>
  <si>
    <t>L5630</t>
  </si>
  <si>
    <t>66011-100</t>
  </si>
  <si>
    <t>Vial, screw cap, 3 dram</t>
  </si>
  <si>
    <t>L5640</t>
  </si>
  <si>
    <t>66012-022</t>
  </si>
  <si>
    <t>Vial, screw cap, 4 dram</t>
  </si>
  <si>
    <t>L5650</t>
  </si>
  <si>
    <t>66011-143</t>
  </si>
  <si>
    <t>Vial, screw cap, 6 dram</t>
  </si>
  <si>
    <t>6 dr</t>
  </si>
  <si>
    <t>L5660</t>
  </si>
  <si>
    <t>66011-165</t>
  </si>
  <si>
    <t>Vial, screw cap, 8 dram</t>
  </si>
  <si>
    <t>8 dr</t>
  </si>
  <si>
    <t>30-C</t>
  </si>
  <si>
    <t>L5670</t>
  </si>
  <si>
    <t>Vial, screw cap, 9.5 dram</t>
  </si>
  <si>
    <t>9.5 dr</t>
  </si>
  <si>
    <t>L5680</t>
  </si>
  <si>
    <t>VI teachingassorted</t>
  </si>
  <si>
    <t>Vial, teaching labs, assorted sizes</t>
  </si>
  <si>
    <t>L5690</t>
  </si>
  <si>
    <t>WLS83605-E</t>
  </si>
  <si>
    <t>Watchglass, plain, 3", 75mm</t>
  </si>
  <si>
    <t>3"</t>
  </si>
  <si>
    <t>L5700</t>
  </si>
  <si>
    <t>WLS83605-G</t>
  </si>
  <si>
    <t>Watchglass, plain, 4", 100mm</t>
  </si>
  <si>
    <t>4"</t>
  </si>
  <si>
    <t>L5710</t>
  </si>
  <si>
    <t>02-613A</t>
  </si>
  <si>
    <t>Watchglass, ribbed,  3", 75mm</t>
  </si>
  <si>
    <t>L5720</t>
  </si>
  <si>
    <t>02-613B</t>
  </si>
  <si>
    <t>Watchglass, ribbed, 4", 100mm</t>
  </si>
  <si>
    <t>L5725</t>
  </si>
  <si>
    <t>W5-4</t>
  </si>
  <si>
    <t>Water, HPLC, Omnisolv, 4L</t>
  </si>
  <si>
    <t>L5726</t>
  </si>
  <si>
    <t>W6-4</t>
  </si>
  <si>
    <t>Water, LC-MS, Optima, 4L</t>
  </si>
  <si>
    <t>L5730</t>
  </si>
  <si>
    <t>25433-100</t>
  </si>
  <si>
    <t>Weigh Boat, plastic, 1 1/2"x  1"</t>
  </si>
  <si>
    <t>1.5x1</t>
  </si>
  <si>
    <t>26-A-8</t>
  </si>
  <si>
    <t>L5740</t>
  </si>
  <si>
    <t>10770-454</t>
  </si>
  <si>
    <t>Weigh Boat, plastic, 2-1/2" x 2"</t>
  </si>
  <si>
    <t>2.5x2</t>
  </si>
  <si>
    <t>L5750</t>
  </si>
  <si>
    <t>10770-448</t>
  </si>
  <si>
    <t>Weigh Boat, plastic, 3 1/2"x 3 1/2"</t>
  </si>
  <si>
    <t>3.5x3.5</t>
  </si>
  <si>
    <t>L5760</t>
  </si>
  <si>
    <t>08-732-115</t>
  </si>
  <si>
    <t>Weigh Boat, plastic, 5-1/2" x 5-1/2"</t>
  </si>
  <si>
    <t>5.5x5.5</t>
  </si>
  <si>
    <t>L5770</t>
  </si>
  <si>
    <t>08-772-51</t>
  </si>
  <si>
    <t>Well plate, 24-well, plastic</t>
  </si>
  <si>
    <t>24 well</t>
  </si>
  <si>
    <t>31-D-5</t>
  </si>
  <si>
    <t>L5780</t>
  </si>
  <si>
    <t>21-377-203</t>
  </si>
  <si>
    <t>Well plate, 96-well, clear, polystyrene</t>
  </si>
  <si>
    <t>96 well</t>
  </si>
  <si>
    <t>L5784</t>
  </si>
  <si>
    <t>WH Cleaner22oz</t>
  </si>
  <si>
    <t>Whiteboard Cleaner, Expo, 22oz</t>
  </si>
  <si>
    <t>22 oz</t>
  </si>
  <si>
    <t>L5785</t>
  </si>
  <si>
    <t>Windex, 1 gallon</t>
  </si>
  <si>
    <t>L5786</t>
  </si>
  <si>
    <t>Windex, 32 oz. spray</t>
  </si>
  <si>
    <t>32 oz</t>
  </si>
  <si>
    <t>L5800</t>
  </si>
  <si>
    <t>WI Aluminumdiaby</t>
  </si>
  <si>
    <t>Wire, Aluminum, .063" dia., sold by the foot</t>
  </si>
  <si>
    <t>22-B-2</t>
  </si>
  <si>
    <t>L5810</t>
  </si>
  <si>
    <t>66248-027</t>
  </si>
  <si>
    <t>Wire, Copper, #14 gauge</t>
  </si>
  <si>
    <t>22-C-2</t>
  </si>
  <si>
    <t>L5820</t>
  </si>
  <si>
    <t>66248-029</t>
  </si>
  <si>
    <t>Wire, Copper, #16 gauge</t>
  </si>
  <si>
    <t>L5830</t>
  </si>
  <si>
    <t>66248-040</t>
  </si>
  <si>
    <t>Wire, Copper, #18 gauge</t>
  </si>
  <si>
    <t>L5840</t>
  </si>
  <si>
    <t>Wrap, cling, 12" wide</t>
  </si>
  <si>
    <t>L5850</t>
  </si>
  <si>
    <t>470144-352</t>
  </si>
  <si>
    <t>Wood Splint, 5-1/2", square end, 500/bx</t>
  </si>
  <si>
    <t>M100</t>
  </si>
  <si>
    <t xml:space="preserve">MI </t>
  </si>
  <si>
    <t>Miscellaneous purchase</t>
  </si>
  <si>
    <t/>
  </si>
  <si>
    <t>M110</t>
  </si>
  <si>
    <t>M120</t>
  </si>
  <si>
    <t>M130</t>
  </si>
  <si>
    <t>M140</t>
  </si>
  <si>
    <t>OS010</t>
  </si>
  <si>
    <t>Battery, A23, 12 volt</t>
  </si>
  <si>
    <t>A23</t>
  </si>
  <si>
    <t>OS020</t>
  </si>
  <si>
    <t>Battery, 9V</t>
  </si>
  <si>
    <t>9V</t>
  </si>
  <si>
    <t>OS030</t>
  </si>
  <si>
    <t>Battery, AA</t>
  </si>
  <si>
    <t>AA</t>
  </si>
  <si>
    <t>OS040</t>
  </si>
  <si>
    <t>Battery, AAA</t>
  </si>
  <si>
    <t>AAA</t>
  </si>
  <si>
    <t>OS050</t>
  </si>
  <si>
    <t>Battery, C cell</t>
  </si>
  <si>
    <t>C</t>
  </si>
  <si>
    <t>OS060</t>
  </si>
  <si>
    <t>Battery, D cell</t>
  </si>
  <si>
    <t>D</t>
  </si>
  <si>
    <t>OS070</t>
  </si>
  <si>
    <t>Battery, 303/357</t>
  </si>
  <si>
    <t>16-B</t>
  </si>
  <si>
    <t>OS075</t>
  </si>
  <si>
    <t>Battery, 2025, 3 volt</t>
  </si>
  <si>
    <t>13-C</t>
  </si>
  <si>
    <t>OS076</t>
  </si>
  <si>
    <t>Battery, 2032, 3 volt</t>
  </si>
  <si>
    <t>OS080</t>
  </si>
  <si>
    <t>Battery, 76A</t>
  </si>
  <si>
    <t>76A</t>
  </si>
  <si>
    <t>OS081</t>
  </si>
  <si>
    <t>5HXH5</t>
  </si>
  <si>
    <t>Battery, 384/392, for stopwatches</t>
  </si>
  <si>
    <t>OS085</t>
  </si>
  <si>
    <t>Binder, 1/2", 3 Ring,  Simply Economy View, Black</t>
  </si>
  <si>
    <t>12-B</t>
  </si>
  <si>
    <t>OS090</t>
  </si>
  <si>
    <t>Binder, 1", 3 Ring, Simply Economy View, Black</t>
  </si>
  <si>
    <t>OS095</t>
  </si>
  <si>
    <t>Binder, 1-1/2", 3 Ring, Simply Economy View, Black</t>
  </si>
  <si>
    <t>1.5"</t>
  </si>
  <si>
    <t>12-A</t>
  </si>
  <si>
    <t>OS100</t>
  </si>
  <si>
    <t>Binder, 2", 3-Ring, Simply Economy View, Black</t>
  </si>
  <si>
    <t>OS101</t>
  </si>
  <si>
    <t>Binder, 3", 3-Ring, Simple Economy View, Black</t>
  </si>
  <si>
    <t>OS105</t>
  </si>
  <si>
    <t>Blades, Utility</t>
  </si>
  <si>
    <t>pk</t>
  </si>
  <si>
    <t>OS110</t>
  </si>
  <si>
    <t>Broom, 48" Length</t>
  </si>
  <si>
    <t>48"</t>
  </si>
  <si>
    <t>OS120</t>
  </si>
  <si>
    <t>Card, Index, 3 X 5 Inch, 100/pk</t>
  </si>
  <si>
    <t>3x5</t>
  </si>
  <si>
    <t>16-D</t>
  </si>
  <si>
    <t>OS121</t>
  </si>
  <si>
    <t>S-2284</t>
  </si>
  <si>
    <t>Cardboard Bin, White, 10x18</t>
  </si>
  <si>
    <t>10x18</t>
  </si>
  <si>
    <t>31-Top</t>
  </si>
  <si>
    <t>OS122</t>
  </si>
  <si>
    <t>S-1053</t>
  </si>
  <si>
    <t>Cardboard Bin, White, 8x18</t>
  </si>
  <si>
    <t>8x18</t>
  </si>
  <si>
    <t>OS123</t>
  </si>
  <si>
    <t>S-1052</t>
  </si>
  <si>
    <t>Cardboard Bin, White, 6x18</t>
  </si>
  <si>
    <t>6x18</t>
  </si>
  <si>
    <t>OS124</t>
  </si>
  <si>
    <t>S-16267</t>
  </si>
  <si>
    <t>Cardboard Bin, White, 5x18</t>
  </si>
  <si>
    <t>5x18</t>
  </si>
  <si>
    <t>OS125</t>
  </si>
  <si>
    <t>S-707</t>
  </si>
  <si>
    <t>Cardboard Bin, White, 12x12</t>
  </si>
  <si>
    <t>12x12</t>
  </si>
  <si>
    <t>OS126</t>
  </si>
  <si>
    <t>S-1051</t>
  </si>
  <si>
    <t>Cardboard Bin, White, 4x18</t>
  </si>
  <si>
    <t>4x18</t>
  </si>
  <si>
    <t>OS127</t>
  </si>
  <si>
    <t>S-3543</t>
  </si>
  <si>
    <t>Cardboard Bin, White, 3x18</t>
  </si>
  <si>
    <t>3x18</t>
  </si>
  <si>
    <t>OS130</t>
  </si>
  <si>
    <t>Chalk, Anti-Dust, White</t>
  </si>
  <si>
    <t>OS140</t>
  </si>
  <si>
    <t>Clip, Binder, Large, 12/box</t>
  </si>
  <si>
    <t>16-C</t>
  </si>
  <si>
    <t>OS150</t>
  </si>
  <si>
    <t>Clip, Binder, Medium, 12/box</t>
  </si>
  <si>
    <t>OS160</t>
  </si>
  <si>
    <t>Clip, Binder, Mini, 12/box</t>
  </si>
  <si>
    <t>mini</t>
  </si>
  <si>
    <t>OS170</t>
  </si>
  <si>
    <t>Clip, Binder, Small, 40/pk</t>
  </si>
  <si>
    <t>OS180</t>
  </si>
  <si>
    <t>Clip, Paper, Jumbo, 100/box</t>
  </si>
  <si>
    <t>jumbo</t>
  </si>
  <si>
    <t>OS190</t>
  </si>
  <si>
    <t>Clip, Paper, Regular, 100/bx</t>
  </si>
  <si>
    <t>regular</t>
  </si>
  <si>
    <t>OS195</t>
  </si>
  <si>
    <t>Clipboard</t>
  </si>
  <si>
    <t>OS200</t>
  </si>
  <si>
    <t>Copy Paper, 8.5" x 11", 500 pages/ream</t>
  </si>
  <si>
    <t>500 sheet</t>
  </si>
  <si>
    <t>ream</t>
  </si>
  <si>
    <t>15-A,B</t>
  </si>
  <si>
    <t>OS210</t>
  </si>
  <si>
    <t>Dispenser, Tape,  for 1" core tape, 1/bx</t>
  </si>
  <si>
    <t>OS215</t>
  </si>
  <si>
    <t>Doorstop, giant</t>
  </si>
  <si>
    <t>giant</t>
  </si>
  <si>
    <t>OS216</t>
  </si>
  <si>
    <t>Doorstop, big</t>
  </si>
  <si>
    <t>big</t>
  </si>
  <si>
    <t>OS220</t>
  </si>
  <si>
    <t>Dustpan, Plastic</t>
  </si>
  <si>
    <t>OS230</t>
  </si>
  <si>
    <t>Eraser, Chalkboard</t>
  </si>
  <si>
    <t>OS240</t>
  </si>
  <si>
    <t>Eraser, Dry Erase</t>
  </si>
  <si>
    <t>OS250</t>
  </si>
  <si>
    <t>File, Hanging, letter size</t>
  </si>
  <si>
    <t>OS260</t>
  </si>
  <si>
    <t>Folder, File, Manila, 8.5" x 11"</t>
  </si>
  <si>
    <t>OS270</t>
  </si>
  <si>
    <t>Highlighter, assorted colors</t>
  </si>
  <si>
    <t>OS280</t>
  </si>
  <si>
    <t>Gluestick</t>
  </si>
  <si>
    <t>OS290</t>
  </si>
  <si>
    <t>Hole punch, adjustable</t>
  </si>
  <si>
    <t>OS295</t>
  </si>
  <si>
    <t>Knife, Utility</t>
  </si>
  <si>
    <t>OS300</t>
  </si>
  <si>
    <t>Lead refill, 0.7mm</t>
  </si>
  <si>
    <t>0.7mm,</t>
  </si>
  <si>
    <t>OS310</t>
  </si>
  <si>
    <t>Lead refill, 0.9mm</t>
  </si>
  <si>
    <t>0.9mm</t>
  </si>
  <si>
    <t>14-A</t>
  </si>
  <si>
    <t>OS320</t>
  </si>
  <si>
    <t>Marker, China, black, Dixon Phano</t>
  </si>
  <si>
    <t>OS321</t>
  </si>
  <si>
    <t>Marker, China, white, Dixon Phano</t>
  </si>
  <si>
    <t>OS322</t>
  </si>
  <si>
    <t>Marker, China, red, Dixon Phano</t>
  </si>
  <si>
    <t>OS330</t>
  </si>
  <si>
    <t>Marker, Dry Erase, assorted color</t>
  </si>
  <si>
    <t>OS340</t>
  </si>
  <si>
    <t>Marker, Dry Erase, black chisel tip</t>
  </si>
  <si>
    <t>OS341</t>
  </si>
  <si>
    <t>Marker, Sharpie Pro, bullet tip white</t>
  </si>
  <si>
    <t>OS342</t>
  </si>
  <si>
    <t>Marker, Sharpie Pro, bullet tip yellow</t>
  </si>
  <si>
    <t>OS350</t>
  </si>
  <si>
    <t>Marker, Permanent, black</t>
  </si>
  <si>
    <t>14-B</t>
  </si>
  <si>
    <t>OS360</t>
  </si>
  <si>
    <t>Marker, Sharpie, black extra fine point</t>
  </si>
  <si>
    <t>OS370</t>
  </si>
  <si>
    <t>Marker, Sharpie, black fine point</t>
  </si>
  <si>
    <t>OS371</t>
  </si>
  <si>
    <t>Marker, Sharpie, silver metallic fine point</t>
  </si>
  <si>
    <t>OS372</t>
  </si>
  <si>
    <t>SAN35558</t>
  </si>
  <si>
    <t>Marker, Sharpie, permanent paint, white fine point</t>
  </si>
  <si>
    <t>OS373</t>
  </si>
  <si>
    <t>Marker, Sharpie, black fine point, retractable</t>
  </si>
  <si>
    <t>OS374</t>
  </si>
  <si>
    <t>Marker, Sharpie, assorted color fine point</t>
  </si>
  <si>
    <t>Sharpie</t>
  </si>
  <si>
    <t>OS380</t>
  </si>
  <si>
    <t>SAN37002</t>
  </si>
  <si>
    <t>Marker, Sharpie, red ultra fine point</t>
  </si>
  <si>
    <t>OS390</t>
  </si>
  <si>
    <t>Marker, Sharpie, twin points</t>
  </si>
  <si>
    <t>OS400</t>
  </si>
  <si>
    <t>ACM10432</t>
  </si>
  <si>
    <t>Meterstick, 39" Wood, Metal Ends, Hole For Hanging</t>
  </si>
  <si>
    <t>meter</t>
  </si>
  <si>
    <t>OS408</t>
  </si>
  <si>
    <t>Notebook, 150 page</t>
  </si>
  <si>
    <t>150 pg</t>
  </si>
  <si>
    <t>14-C</t>
  </si>
  <si>
    <t>OS409</t>
  </si>
  <si>
    <t>Notebook, 108 page</t>
  </si>
  <si>
    <t>108 pg</t>
  </si>
  <si>
    <t>Scientific Notebook Co</t>
  </si>
  <si>
    <t>OS410</t>
  </si>
  <si>
    <t>Notebook, 192 page, grid</t>
  </si>
  <si>
    <t>192 pg</t>
  </si>
  <si>
    <t>OS411</t>
  </si>
  <si>
    <t>2001HZ</t>
  </si>
  <si>
    <t>Notebook, 192 page, lined</t>
  </si>
  <si>
    <t>OS420</t>
  </si>
  <si>
    <t>RED 56-231</t>
  </si>
  <si>
    <t>Notebook, 300 page</t>
  </si>
  <si>
    <t>300 pg</t>
  </si>
  <si>
    <t>Nordisco</t>
  </si>
  <si>
    <t>OS430</t>
  </si>
  <si>
    <t>Notebook, Composition</t>
  </si>
  <si>
    <t>100 pg</t>
  </si>
  <si>
    <t>14-E</t>
  </si>
  <si>
    <t>OS440</t>
  </si>
  <si>
    <t>Notepad, Legal, white, 8-1/2" x 14"</t>
  </si>
  <si>
    <t>8.5x14</t>
  </si>
  <si>
    <t>OS450</t>
  </si>
  <si>
    <t>Notepad, Letter, white, 8-1/2" x 11-3/4"</t>
  </si>
  <si>
    <t>8.5x11</t>
  </si>
  <si>
    <t>OS460</t>
  </si>
  <si>
    <t>Notepad, Letter, yellow, 8-1/2" x 11-3/4"</t>
  </si>
  <si>
    <t>OS465</t>
  </si>
  <si>
    <t>Notepad, Graph Ruled, 4 squares/inch, 50 sheets/pad</t>
  </si>
  <si>
    <t>14-G</t>
  </si>
  <si>
    <t>OS466</t>
  </si>
  <si>
    <t>Notepad, Graph Ruled, 5 squares/inch, 50 sheets/pad</t>
  </si>
  <si>
    <t>OS470</t>
  </si>
  <si>
    <t>Notepad, Post-it, 1-1/2"x2"</t>
  </si>
  <si>
    <t>1.5x2"</t>
  </si>
  <si>
    <t>14-F</t>
  </si>
  <si>
    <t>OS480</t>
  </si>
  <si>
    <t>Notepad, Post-it, 3"x3"</t>
  </si>
  <si>
    <t>3x3"</t>
  </si>
  <si>
    <t>OS485</t>
  </si>
  <si>
    <t>Notepad, Post-it, 4"x6"</t>
  </si>
  <si>
    <t>Post-it</t>
  </si>
  <si>
    <t>OS490</t>
  </si>
  <si>
    <t>Notepad, White, 5"x8"</t>
  </si>
  <si>
    <t>OS500</t>
  </si>
  <si>
    <t>Pen, BIC, black medium point</t>
  </si>
  <si>
    <t>13-A</t>
  </si>
  <si>
    <t>OS501</t>
  </si>
  <si>
    <t>Pen, BIC, blue medium point</t>
  </si>
  <si>
    <t>OS502</t>
  </si>
  <si>
    <t>Pen, BIC, red medium point</t>
  </si>
  <si>
    <t>OS510</t>
  </si>
  <si>
    <t>Pen, BIC, crystal stick, red medium point</t>
  </si>
  <si>
    <t>OS520</t>
  </si>
  <si>
    <t>Pen, BIC, crystal stick, blue medium point</t>
  </si>
  <si>
    <t>OS525</t>
  </si>
  <si>
    <t>Pen, BIC, crystal stick, black medium point</t>
  </si>
  <si>
    <t>OS530</t>
  </si>
  <si>
    <t>Pen, Felt Tip, black</t>
  </si>
  <si>
    <t>OS540</t>
  </si>
  <si>
    <t>Pen, Felt Tip, red</t>
  </si>
  <si>
    <t>OS541</t>
  </si>
  <si>
    <t>Pen, Felt Tip, assorted</t>
  </si>
  <si>
    <t>Felt Tip</t>
  </si>
  <si>
    <t>OS545</t>
  </si>
  <si>
    <t>Pen, Gelocity, Black</t>
  </si>
  <si>
    <t>OS546</t>
  </si>
  <si>
    <t>Pen, Gelocity, Blue</t>
  </si>
  <si>
    <t>OS550</t>
  </si>
  <si>
    <t>Pencil, lead, #2</t>
  </si>
  <si>
    <t>OS580</t>
  </si>
  <si>
    <t>Protector, sheet,  8-1/2" x 11"</t>
  </si>
  <si>
    <t>OS590</t>
  </si>
  <si>
    <t>Pushpin, Plastic, 200/pk</t>
  </si>
  <si>
    <t>16-E</t>
  </si>
  <si>
    <t>OS600</t>
  </si>
  <si>
    <t>Rubber band, pkg/~300</t>
  </si>
  <si>
    <t>OS610</t>
  </si>
  <si>
    <t>Scissors, Office, 8"</t>
  </si>
  <si>
    <t>OS620</t>
  </si>
  <si>
    <t>Staple Remover</t>
  </si>
  <si>
    <t>OS630</t>
  </si>
  <si>
    <t>Stapler, B515 Stanley Bostich, classic metal</t>
  </si>
  <si>
    <t>OS640</t>
  </si>
  <si>
    <t>Staples, Standard, 5000/bx</t>
  </si>
  <si>
    <t>OS645</t>
  </si>
  <si>
    <t>Stretch Wrap, 20" x 1000', 80 gauge</t>
  </si>
  <si>
    <t>OS646</t>
  </si>
  <si>
    <t>Stretch Wrap, 5" x 1000', 80 gauge</t>
  </si>
  <si>
    <t>OS650</t>
  </si>
  <si>
    <t>Super Glue, .11 oz</t>
  </si>
  <si>
    <t>OS660</t>
  </si>
  <si>
    <t>Tape, Double-Sided, 1/2" wide</t>
  </si>
  <si>
    <t>OS670</t>
  </si>
  <si>
    <t>Tape, Packaging, 2" wide</t>
  </si>
  <si>
    <t>OS675</t>
  </si>
  <si>
    <t>Tape, Masking, 3/4" wide</t>
  </si>
  <si>
    <t>3/4"</t>
  </si>
  <si>
    <t>OS680</t>
  </si>
  <si>
    <t>Tape, invisible, 3/4" wide</t>
  </si>
  <si>
    <t>OS685</t>
  </si>
  <si>
    <t>Tape, Scotch Magic w/dispenser, 3/4" x 18yds</t>
  </si>
  <si>
    <t>OS700</t>
  </si>
  <si>
    <t>Whiteout Liquid,  all purpose</t>
  </si>
  <si>
    <t>OS710</t>
  </si>
  <si>
    <t>Whiteout Liquid, for copies</t>
  </si>
  <si>
    <t>OS720</t>
  </si>
  <si>
    <t>Whiteout, 'OOPS' correction tape, 1/5" x 394"</t>
  </si>
  <si>
    <t>OS730</t>
  </si>
  <si>
    <t>Wipes, Disinfecting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</si>
</sst>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m\ d\,\ yyyy;@"/>
    <numFmt numFmtId="165" formatCode="[Black]000000;;[Color15]&quot;(First Name)&quot;;@"/>
    <numFmt numFmtId="166" formatCode="&quot;$&quot;#,##0.00"/>
    <numFmt numFmtId="167" formatCode="mm/dd/yyyy;;&quot;mm/dd/yyyy&quot;"/>
    <numFmt numFmtId="168" formatCode="[$-409]m/d/yy\ h:mm\ AM/PM;@"/>
  </numFmts>
  <fonts count="2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36"/>
      <name val="Arial"/>
      <family val="2"/>
    </font>
    <font>
      <b/>
      <sz val="12"/>
      <name val="Arial"/>
      <family val="2"/>
    </font>
    <font>
      <sz val="11"/>
      <name val="Aptos Narrow"/>
      <family val="2"/>
      <scheme val="minor"/>
    </font>
    <font>
      <b/>
      <sz val="11"/>
      <color theme="1"/>
      <name val="ADLaM Display"/>
    </font>
    <font>
      <b/>
      <sz val="16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2" tint="-0.249977111117893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theme="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0" fillId="2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4" fontId="10" fillId="0" borderId="27" xfId="0" applyNumberFormat="1" applyFont="1" applyBorder="1" applyAlignment="1">
      <alignment horizontal="center" vertical="center"/>
    </xf>
    <xf numFmtId="4" fontId="10" fillId="0" borderId="27" xfId="0" applyNumberFormat="1" applyFont="1" applyBorder="1" applyAlignment="1">
      <alignment horizontal="center" vertical="center" wrapText="1"/>
    </xf>
    <xf numFmtId="4" fontId="10" fillId="0" borderId="28" xfId="0" applyNumberFormat="1" applyFont="1" applyBorder="1" applyAlignment="1">
      <alignment horizontal="center" vertical="center" wrapText="1"/>
    </xf>
    <xf numFmtId="4" fontId="10" fillId="2" borderId="28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left" vertical="center" wrapText="1"/>
    </xf>
    <xf numFmtId="0" fontId="9" fillId="2" borderId="19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5" borderId="0" xfId="0" applyFont="1" applyFill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left"/>
    </xf>
    <xf numFmtId="2" fontId="0" fillId="0" borderId="0" xfId="0" applyNumberFormat="1"/>
    <xf numFmtId="2" fontId="0" fillId="2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2" fontId="0" fillId="4" borderId="0" xfId="0" applyNumberFormat="1" applyFill="1"/>
    <xf numFmtId="4" fontId="0" fillId="0" borderId="0" xfId="0" applyNumberFormat="1"/>
    <xf numFmtId="14" fontId="0" fillId="0" borderId="0" xfId="0" applyNumberFormat="1"/>
    <xf numFmtId="4" fontId="0" fillId="0" borderId="0" xfId="0" applyNumberFormat="1" applyAlignment="1">
      <alignment horizontal="left"/>
    </xf>
    <xf numFmtId="0" fontId="0" fillId="2" borderId="0" xfId="0" applyFill="1" applyAlignment="1">
      <alignment wrapText="1"/>
    </xf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0" fillId="0" borderId="0" xfId="0" applyProtection="1">
      <protection locked="0"/>
    </xf>
    <xf numFmtId="0" fontId="1" fillId="0" borderId="19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12" fillId="0" borderId="0" xfId="0" applyFont="1" applyProtection="1">
      <protection locked="0"/>
    </xf>
    <xf numFmtId="0" fontId="0" fillId="0" borderId="9" xfId="0" applyBorder="1"/>
    <xf numFmtId="0" fontId="0" fillId="0" borderId="29" xfId="0" applyBorder="1" applyProtection="1">
      <protection locked="0"/>
    </xf>
    <xf numFmtId="0" fontId="1" fillId="0" borderId="29" xfId="0" applyFont="1" applyBorder="1" applyProtection="1">
      <protection locked="0"/>
    </xf>
    <xf numFmtId="167" fontId="1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2" fontId="15" fillId="0" borderId="21" xfId="0" applyNumberFormat="1" applyFont="1" applyBorder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1" fillId="0" borderId="2" xfId="0" applyFont="1" applyBorder="1"/>
    <xf numFmtId="0" fontId="5" fillId="0" borderId="2" xfId="0" applyFont="1" applyBorder="1"/>
    <xf numFmtId="0" fontId="1" fillId="0" borderId="9" xfId="0" applyFont="1" applyBorder="1"/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0" fillId="4" borderId="2" xfId="0" applyFill="1" applyBorder="1"/>
    <xf numFmtId="0" fontId="0" fillId="0" borderId="6" xfId="0" applyBorder="1"/>
    <xf numFmtId="166" fontId="0" fillId="0" borderId="2" xfId="0" applyNumberFormat="1" applyBorder="1"/>
    <xf numFmtId="0" fontId="0" fillId="0" borderId="2" xfId="0" applyBorder="1"/>
    <xf numFmtId="0" fontId="8" fillId="0" borderId="21" xfId="0" applyFont="1" applyBorder="1"/>
    <xf numFmtId="166" fontId="8" fillId="0" borderId="21" xfId="0" applyNumberFormat="1" applyFont="1" applyBorder="1"/>
    <xf numFmtId="0" fontId="13" fillId="0" borderId="8" xfId="0" applyFont="1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4" xfId="0" applyFill="1" applyBorder="1"/>
    <xf numFmtId="0" fontId="1" fillId="0" borderId="22" xfId="0" applyFont="1" applyBorder="1" applyAlignment="1">
      <alignment horizontal="center"/>
    </xf>
    <xf numFmtId="165" fontId="0" fillId="3" borderId="4" xfId="0" applyNumberForma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" fillId="0" borderId="21" xfId="0" applyFont="1" applyBorder="1"/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0" fontId="8" fillId="0" borderId="21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166" fontId="1" fillId="0" borderId="2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168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7" fillId="4" borderId="10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8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49" fontId="0" fillId="4" borderId="24" xfId="0" applyNumberFormat="1" applyFill="1" applyBorder="1" applyAlignment="1" applyProtection="1">
      <alignment horizontal="center"/>
      <protection locked="0"/>
    </xf>
    <xf numFmtId="49" fontId="0" fillId="4" borderId="3" xfId="0" applyNumberFormat="1" applyFill="1" applyBorder="1" applyAlignment="1" applyProtection="1">
      <alignment horizontal="center"/>
      <protection locked="0"/>
    </xf>
    <xf numFmtId="49" fontId="0" fillId="4" borderId="25" xfId="0" applyNumberFormat="1" applyFill="1" applyBorder="1" applyAlignment="1" applyProtection="1">
      <alignment horizontal="center"/>
      <protection locked="0"/>
    </xf>
    <xf numFmtId="165" fontId="0" fillId="4" borderId="2" xfId="0" applyNumberFormat="1" applyFill="1" applyBorder="1" applyAlignment="1" applyProtection="1">
      <alignment horizontal="center"/>
      <protection locked="0"/>
    </xf>
    <xf numFmtId="0" fontId="3" fillId="4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9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numFmt numFmtId="169" formatCode="&quot;Test Test&quot;"/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EF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9C644-5359-43B5-BA4F-741C445E62F0}">
  <sheetPr codeName="Sheet1">
    <pageSetUpPr fitToPage="1"/>
  </sheetPr>
  <dimension ref="A1:T50"/>
  <sheetViews>
    <sheetView tabSelected="1" workbookViewId="0">
      <selection activeCell="H8" sqref="H8:J8"/>
    </sheetView>
  </sheetViews>
  <sheetFormatPr defaultRowHeight="15"/>
  <cols>
    <col min="1" max="1" width="9.140625" style="27"/>
    <col min="2" max="2" width="10.28515625" style="27" customWidth="1"/>
    <col min="3" max="3" width="9.140625" style="27" customWidth="1"/>
    <col min="4" max="4" width="9.140625" style="27"/>
    <col min="5" max="5" width="4.28515625" style="27" customWidth="1"/>
    <col min="6" max="6" width="11" style="27" customWidth="1"/>
    <col min="7" max="7" width="8" style="27" customWidth="1"/>
    <col min="8" max="8" width="9.140625" style="27"/>
    <col min="9" max="9" width="9.5703125" style="27" customWidth="1"/>
    <col min="10" max="10" width="9.140625" style="27"/>
    <col min="11" max="11" width="10.5703125" style="27" customWidth="1"/>
    <col min="12" max="12" width="9.140625" style="27"/>
    <col min="13" max="13" width="6" style="27" customWidth="1"/>
    <col min="14" max="14" width="1.28515625" style="27" customWidth="1"/>
    <col min="15" max="16384" width="9.140625" style="27"/>
  </cols>
  <sheetData>
    <row r="1" spans="1:20" ht="18.75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35"/>
    </row>
    <row r="2" spans="1:20" ht="18.75">
      <c r="A2" s="145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35"/>
    </row>
    <row r="3" spans="1:20" ht="19.5" thickBot="1">
      <c r="A3" s="147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35"/>
    </row>
    <row r="4" spans="1:20" ht="6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6"/>
      <c r="M4" s="66"/>
      <c r="N4" s="35"/>
    </row>
    <row r="5" spans="1:20" ht="18.75" customHeight="1" thickBot="1">
      <c r="A5" s="149" t="s">
        <v>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35"/>
    </row>
    <row r="6" spans="1:20">
      <c r="A6" s="28" t="s">
        <v>4</v>
      </c>
      <c r="B6" s="79">
        <f ca="1">IF(I6&lt;&gt;I6, "will update when complete", NOW())</f>
        <v>45916.544843171294</v>
      </c>
      <c r="C6" s="79"/>
      <c r="D6" s="79"/>
      <c r="E6" s="43"/>
      <c r="I6" s="80" t="str">
        <f>IF(OR(A42=0,A9="",IF(IFERROR(FIND("@", E9), TRUE) = TRUE, TRUE, FALSE),H9="",K9="",A11="",IF(IFERROR(FIND("@", E11), TRUE) = TRUE, TRUE, FALSE),H11="",K11="",A18="",I18="",A44=""),"INCOMPLETE","COMPLETE")</f>
        <v>INCOMPLETE</v>
      </c>
      <c r="J6" s="80"/>
      <c r="L6" t="s">
        <v>5</v>
      </c>
      <c r="N6" s="35"/>
    </row>
    <row r="7" spans="1:20" ht="5.25" customHeight="1" thickBot="1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5"/>
    </row>
    <row r="8" spans="1:20">
      <c r="A8" s="141" t="s">
        <v>6</v>
      </c>
      <c r="B8" s="141"/>
      <c r="C8" s="141"/>
      <c r="D8" s="67"/>
      <c r="E8" s="151" t="s">
        <v>7</v>
      </c>
      <c r="F8" s="152"/>
      <c r="G8" s="153"/>
      <c r="H8" s="141" t="s">
        <v>8</v>
      </c>
      <c r="I8" s="141"/>
      <c r="J8" s="141"/>
      <c r="K8" s="141" t="s">
        <v>9</v>
      </c>
      <c r="L8" s="141"/>
      <c r="M8" s="142"/>
      <c r="N8" s="35"/>
    </row>
    <row r="9" spans="1:20">
      <c r="A9" s="139"/>
      <c r="B9" s="139"/>
      <c r="C9" s="139"/>
      <c r="D9" s="68"/>
      <c r="E9" s="81"/>
      <c r="F9" s="81"/>
      <c r="G9" s="81"/>
      <c r="H9" s="126"/>
      <c r="I9" s="126"/>
      <c r="J9" s="126"/>
      <c r="K9" s="126"/>
      <c r="L9" s="126"/>
      <c r="M9" s="127"/>
      <c r="N9" s="35"/>
    </row>
    <row r="10" spans="1:20">
      <c r="A10" s="120" t="s">
        <v>10</v>
      </c>
      <c r="B10" s="120"/>
      <c r="C10" s="120"/>
      <c r="D10" s="69"/>
      <c r="E10" s="133" t="s">
        <v>11</v>
      </c>
      <c r="F10" s="134"/>
      <c r="G10" s="135"/>
      <c r="H10" s="120" t="s">
        <v>12</v>
      </c>
      <c r="I10" s="120"/>
      <c r="J10" s="120"/>
      <c r="K10" s="120" t="s">
        <v>13</v>
      </c>
      <c r="L10" s="120"/>
      <c r="M10" s="125"/>
      <c r="N10" s="35"/>
    </row>
    <row r="11" spans="1:20" ht="15.75" thickBot="1">
      <c r="A11" s="140"/>
      <c r="B11" s="128"/>
      <c r="C11" s="128"/>
      <c r="D11" s="70"/>
      <c r="E11" s="136"/>
      <c r="F11" s="137"/>
      <c r="G11" s="138"/>
      <c r="H11" s="128"/>
      <c r="I11" s="128"/>
      <c r="J11" s="128"/>
      <c r="K11" s="128"/>
      <c r="L11" s="128"/>
      <c r="M11" s="129"/>
      <c r="N11" s="35"/>
    </row>
    <row r="12" spans="1:20" ht="6" customHeight="1">
      <c r="A12" s="130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35"/>
    </row>
    <row r="13" spans="1:20" s="31" customFormat="1" ht="27.75" customHeight="1">
      <c r="A13" s="45"/>
      <c r="B13" s="46" t="s">
        <v>14</v>
      </c>
      <c r="C13" s="121" t="s">
        <v>15</v>
      </c>
      <c r="D13" s="122"/>
      <c r="E13" s="122"/>
      <c r="F13" s="122"/>
      <c r="G13" s="122"/>
      <c r="H13" s="132"/>
      <c r="I13" s="120" t="s">
        <v>16</v>
      </c>
      <c r="J13" s="120"/>
      <c r="K13" s="63" t="s">
        <v>17</v>
      </c>
      <c r="L13" s="120" t="s">
        <v>18</v>
      </c>
      <c r="M13" s="125"/>
      <c r="N13" s="36"/>
      <c r="T13" s="37"/>
    </row>
    <row r="14" spans="1:20">
      <c r="A14" s="45" t="s">
        <v>19</v>
      </c>
      <c r="B14" s="32"/>
      <c r="C14" s="112"/>
      <c r="D14" s="113"/>
      <c r="E14" s="113"/>
      <c r="F14" s="113"/>
      <c r="G14" s="113"/>
      <c r="H14" s="114"/>
      <c r="I14" s="123"/>
      <c r="J14" s="123"/>
      <c r="K14" s="32"/>
      <c r="L14" s="123"/>
      <c r="M14" s="124"/>
      <c r="N14" s="35"/>
    </row>
    <row r="15" spans="1:20" ht="15.75" thickBot="1">
      <c r="A15" s="47" t="s">
        <v>20</v>
      </c>
      <c r="B15" s="34"/>
      <c r="C15" s="34"/>
      <c r="D15" s="34"/>
      <c r="E15" s="115" t="s">
        <v>21</v>
      </c>
      <c r="F15" s="115"/>
      <c r="G15" s="115" t="s">
        <v>22</v>
      </c>
      <c r="H15" s="115"/>
      <c r="I15" s="115">
        <v>3701</v>
      </c>
      <c r="J15" s="115"/>
      <c r="K15" s="48" t="s">
        <v>20</v>
      </c>
      <c r="L15" s="115"/>
      <c r="M15" s="116"/>
      <c r="N15" s="35"/>
      <c r="S15" s="38"/>
    </row>
    <row r="16" spans="1:20" ht="57" customHeight="1">
      <c r="A16" s="117" t="s">
        <v>23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35"/>
    </row>
    <row r="17" spans="1:16" ht="33.75" customHeight="1" thickBot="1">
      <c r="A17" s="63" t="s">
        <v>24</v>
      </c>
      <c r="B17" s="49" t="s">
        <v>25</v>
      </c>
      <c r="C17" s="50" t="s">
        <v>26</v>
      </c>
      <c r="D17" s="119" t="s">
        <v>27</v>
      </c>
      <c r="E17" s="120"/>
      <c r="F17" s="120"/>
      <c r="G17" s="120"/>
      <c r="H17" s="120"/>
      <c r="I17" s="51" t="s">
        <v>28</v>
      </c>
      <c r="J17" s="52" t="s">
        <v>29</v>
      </c>
      <c r="K17" s="62" t="s">
        <v>30</v>
      </c>
      <c r="L17" s="121" t="s">
        <v>31</v>
      </c>
      <c r="M17" s="122"/>
      <c r="N17" s="35"/>
      <c r="P17" s="33"/>
    </row>
    <row r="18" spans="1:16" ht="15.75" thickBot="1">
      <c r="A18" s="53" t="s">
        <v>32</v>
      </c>
      <c r="B18" s="32"/>
      <c r="C18" s="32"/>
      <c r="D18" s="72" t="str">
        <f>IF(A18="","",VLOOKUP($A18,Inventory!$A$4:$N$836,3,TRUE))</f>
        <v>Liquid Nitrogen, per liter</v>
      </c>
      <c r="E18" s="72"/>
      <c r="F18" s="72"/>
      <c r="G18" s="72"/>
      <c r="H18" s="111"/>
      <c r="I18" s="39">
        <v>0</v>
      </c>
      <c r="J18" s="54">
        <f>IF(A18="","",VLOOKUP($A18,Inventory!$A$4:$N$836,12))</f>
        <v>63005</v>
      </c>
      <c r="K18" s="55">
        <f>IF(A18="","",VLOOKUP($A18,Inventory!$A$4:$N$836,11))</f>
        <v>0.35</v>
      </c>
      <c r="L18" s="73" t="str">
        <f>IF(I18=0,"",K18*I18)</f>
        <v/>
      </c>
      <c r="M18" s="74"/>
      <c r="N18" s="35"/>
    </row>
    <row r="19" spans="1:16">
      <c r="A19" s="32"/>
      <c r="B19" s="32"/>
      <c r="C19" s="32"/>
      <c r="D19" s="72" t="str">
        <f>IF(A19="","",VLOOKUP($A19,Inventory!$A$4:$N$836,3))</f>
        <v/>
      </c>
      <c r="E19" s="72"/>
      <c r="F19" s="72"/>
      <c r="G19" s="72"/>
      <c r="H19" s="72"/>
      <c r="I19" s="40"/>
      <c r="J19" s="56" t="str">
        <f>IF(A19="","",VLOOKUP($A19,Inventory!$A$4:$N$836,12))</f>
        <v/>
      </c>
      <c r="K19" s="55" t="str">
        <f>IF(A19="","",VLOOKUP($A19,Inventory!$A$4:$N$836,11))</f>
        <v/>
      </c>
      <c r="L19" s="73" t="str">
        <f t="shared" ref="L19:L40" si="0">IF(A19="","",K19*I19)</f>
        <v/>
      </c>
      <c r="M19" s="74"/>
      <c r="N19" s="35"/>
    </row>
    <row r="20" spans="1:16">
      <c r="A20" s="32"/>
      <c r="B20" s="32"/>
      <c r="C20" s="32"/>
      <c r="D20" s="72" t="str">
        <f>IF(A20="","",VLOOKUP($A20,Inventory!$A$4:$N$836,3))</f>
        <v/>
      </c>
      <c r="E20" s="72"/>
      <c r="F20" s="72"/>
      <c r="G20" s="72"/>
      <c r="H20" s="72"/>
      <c r="I20" s="41"/>
      <c r="J20" s="56" t="str">
        <f>IF(A20="","",VLOOKUP($A20,Inventory!$A$4:$N$836,12))</f>
        <v/>
      </c>
      <c r="K20" s="55" t="str">
        <f>IF(A20="","",VLOOKUP($A20,Inventory!$A$4:$N$836,11))</f>
        <v/>
      </c>
      <c r="L20" s="73" t="str">
        <f t="shared" si="0"/>
        <v/>
      </c>
      <c r="M20" s="74"/>
      <c r="N20" s="35"/>
    </row>
    <row r="21" spans="1:16">
      <c r="A21" s="32"/>
      <c r="B21" s="32"/>
      <c r="C21" s="32"/>
      <c r="D21" s="72" t="str">
        <f>IF(A21="","",VLOOKUP($A21,Inventory!$A$4:$N$836,3))</f>
        <v/>
      </c>
      <c r="E21" s="72"/>
      <c r="F21" s="72"/>
      <c r="G21" s="72"/>
      <c r="H21" s="72"/>
      <c r="I21" s="41"/>
      <c r="J21" s="56" t="str">
        <f>IF(A21="","",VLOOKUP($A21,Inventory!$A$4:$N$836,12))</f>
        <v/>
      </c>
      <c r="K21" s="55" t="str">
        <f>IF(A21="","",VLOOKUP($A21,Inventory!$A$4:$N$836,11))</f>
        <v/>
      </c>
      <c r="L21" s="73" t="str">
        <f t="shared" si="0"/>
        <v/>
      </c>
      <c r="M21" s="74"/>
      <c r="N21" s="35"/>
    </row>
    <row r="22" spans="1:16">
      <c r="A22" s="32"/>
      <c r="B22" s="32"/>
      <c r="C22" s="32"/>
      <c r="D22" s="72" t="str">
        <f>IF(A22="","",VLOOKUP($A22,Inventory!$A$4:$N$836,3))</f>
        <v/>
      </c>
      <c r="E22" s="72"/>
      <c r="F22" s="72"/>
      <c r="G22" s="72"/>
      <c r="H22" s="72"/>
      <c r="I22" s="41"/>
      <c r="J22" s="56" t="str">
        <f>IF(A22="","",VLOOKUP($A22,Inventory!$A$4:$N$836,12))</f>
        <v/>
      </c>
      <c r="K22" s="55" t="str">
        <f>IF(A22="","",VLOOKUP($A22,Inventory!$A$4:$N$836,11))</f>
        <v/>
      </c>
      <c r="L22" s="73" t="str">
        <f t="shared" si="0"/>
        <v/>
      </c>
      <c r="M22" s="74"/>
      <c r="N22" s="35"/>
    </row>
    <row r="23" spans="1:16">
      <c r="A23" s="32"/>
      <c r="B23" s="32"/>
      <c r="C23" s="32"/>
      <c r="D23" s="72" t="str">
        <f>IF(A23="","",VLOOKUP($A23,Inventory!$A$4:$N$836,3))</f>
        <v/>
      </c>
      <c r="E23" s="72"/>
      <c r="F23" s="72"/>
      <c r="G23" s="72"/>
      <c r="H23" s="72"/>
      <c r="I23" s="41"/>
      <c r="J23" s="56" t="str">
        <f>IF(A23="","",VLOOKUP($A23,Inventory!$A$4:$N$836,12))</f>
        <v/>
      </c>
      <c r="K23" s="55" t="str">
        <f>IF(A23="","",VLOOKUP($A23,Inventory!$A$4:$N$836,11))</f>
        <v/>
      </c>
      <c r="L23" s="73" t="str">
        <f t="shared" si="0"/>
        <v/>
      </c>
      <c r="M23" s="74"/>
      <c r="N23" s="35"/>
    </row>
    <row r="24" spans="1:16">
      <c r="A24" s="32"/>
      <c r="B24" s="32"/>
      <c r="C24" s="32"/>
      <c r="D24" s="72" t="str">
        <f>IF(A24="","",VLOOKUP($A24,Inventory!$A$4:$N$836,3))</f>
        <v/>
      </c>
      <c r="E24" s="72"/>
      <c r="F24" s="72"/>
      <c r="G24" s="72"/>
      <c r="H24" s="72"/>
      <c r="I24" s="41"/>
      <c r="J24" s="56" t="str">
        <f>IF(A24="","",VLOOKUP($A24,Inventory!$A$4:$N$836,12))</f>
        <v/>
      </c>
      <c r="K24" s="55" t="str">
        <f>IF(A24="","",VLOOKUP($A24,Inventory!$A$4:$N$836,11))</f>
        <v/>
      </c>
      <c r="L24" s="73" t="str">
        <f t="shared" si="0"/>
        <v/>
      </c>
      <c r="M24" s="74"/>
      <c r="N24" s="35"/>
    </row>
    <row r="25" spans="1:16">
      <c r="A25" s="32"/>
      <c r="B25" s="32"/>
      <c r="C25" s="32"/>
      <c r="D25" s="72" t="str">
        <f>IF(A25="","",VLOOKUP($A25,Inventory!$A$4:$N$836,3))</f>
        <v/>
      </c>
      <c r="E25" s="72"/>
      <c r="F25" s="72"/>
      <c r="G25" s="72"/>
      <c r="H25" s="72"/>
      <c r="I25" s="41"/>
      <c r="J25" s="56" t="str">
        <f>IF(A25="","",VLOOKUP($A25,Inventory!$A$4:$N$836,12))</f>
        <v/>
      </c>
      <c r="K25" s="55" t="str">
        <f>IF(A25="","",VLOOKUP($A25,Inventory!$A$4:$N$836,11))</f>
        <v/>
      </c>
      <c r="L25" s="73" t="str">
        <f t="shared" si="0"/>
        <v/>
      </c>
      <c r="M25" s="74"/>
      <c r="N25" s="35"/>
    </row>
    <row r="26" spans="1:16">
      <c r="A26" s="32"/>
      <c r="B26" s="32"/>
      <c r="C26" s="32"/>
      <c r="D26" s="72" t="str">
        <f>IF(A26="","",VLOOKUP($A26,Inventory!$A$4:$N$836,3))</f>
        <v/>
      </c>
      <c r="E26" s="72"/>
      <c r="F26" s="72"/>
      <c r="G26" s="72"/>
      <c r="H26" s="72"/>
      <c r="I26" s="41"/>
      <c r="J26" s="56" t="str">
        <f>IF(A26="","",VLOOKUP($A26,Inventory!$A$4:$N$836,12))</f>
        <v/>
      </c>
      <c r="K26" s="55" t="str">
        <f>IF(A26="","",VLOOKUP($A26,Inventory!$A$4:$N$836,11))</f>
        <v/>
      </c>
      <c r="L26" s="73" t="str">
        <f t="shared" si="0"/>
        <v/>
      </c>
      <c r="M26" s="74"/>
      <c r="N26" s="35"/>
    </row>
    <row r="27" spans="1:16">
      <c r="A27" s="32"/>
      <c r="B27" s="32"/>
      <c r="C27" s="32"/>
      <c r="D27" s="72" t="str">
        <f>IF(A27="","",VLOOKUP($A27,Inventory!$A$4:$N$836,3))</f>
        <v/>
      </c>
      <c r="E27" s="72"/>
      <c r="F27" s="72"/>
      <c r="G27" s="72"/>
      <c r="H27" s="72"/>
      <c r="I27" s="41"/>
      <c r="J27" s="56" t="str">
        <f>IF(A27="","",VLOOKUP($A27,Inventory!$A$4:$N$836,12))</f>
        <v/>
      </c>
      <c r="K27" s="55" t="str">
        <f>IF(A27="","",VLOOKUP($A27,Inventory!$A$4:$N$836,11))</f>
        <v/>
      </c>
      <c r="L27" s="73" t="str">
        <f t="shared" si="0"/>
        <v/>
      </c>
      <c r="M27" s="74"/>
      <c r="N27" s="35"/>
    </row>
    <row r="28" spans="1:16">
      <c r="A28" s="32"/>
      <c r="B28" s="32"/>
      <c r="C28" s="32"/>
      <c r="D28" s="72" t="str">
        <f>IF(A28="","",VLOOKUP($A28,Inventory!$A$4:$N$836,3))</f>
        <v/>
      </c>
      <c r="E28" s="72"/>
      <c r="F28" s="72"/>
      <c r="G28" s="72"/>
      <c r="H28" s="72"/>
      <c r="I28" s="41"/>
      <c r="J28" s="56" t="str">
        <f>IF(A28="","",VLOOKUP($A28,Inventory!$A$4:$N$836,12))</f>
        <v/>
      </c>
      <c r="K28" s="55" t="str">
        <f>IF(A28="","",VLOOKUP($A28,Inventory!$A$4:$N$836,11))</f>
        <v/>
      </c>
      <c r="L28" s="73" t="str">
        <f t="shared" si="0"/>
        <v/>
      </c>
      <c r="M28" s="74"/>
      <c r="N28" s="35"/>
    </row>
    <row r="29" spans="1:16">
      <c r="A29" s="32"/>
      <c r="B29" s="32"/>
      <c r="C29" s="32"/>
      <c r="D29" s="72" t="str">
        <f>IF(A29="","",VLOOKUP($A29,Inventory!$A$4:$N$836,3))</f>
        <v/>
      </c>
      <c r="E29" s="72"/>
      <c r="F29" s="72"/>
      <c r="G29" s="72"/>
      <c r="H29" s="72"/>
      <c r="I29" s="41"/>
      <c r="J29" s="56" t="str">
        <f>IF(A29="","",VLOOKUP($A29,Inventory!$A$4:$N$836,12))</f>
        <v/>
      </c>
      <c r="K29" s="55" t="str">
        <f>IF(A29="","",VLOOKUP($A29,Inventory!$A$4:$N$836,11))</f>
        <v/>
      </c>
      <c r="L29" s="73" t="str">
        <f t="shared" si="0"/>
        <v/>
      </c>
      <c r="M29" s="74"/>
      <c r="N29" s="35"/>
    </row>
    <row r="30" spans="1:16">
      <c r="A30" s="32"/>
      <c r="B30" s="32"/>
      <c r="C30" s="32"/>
      <c r="D30" s="72" t="str">
        <f>IF(A30="","",VLOOKUP($A30,Inventory!$A$4:$N$836,3))</f>
        <v/>
      </c>
      <c r="E30" s="72"/>
      <c r="F30" s="72"/>
      <c r="G30" s="72"/>
      <c r="H30" s="72"/>
      <c r="I30" s="41"/>
      <c r="J30" s="56" t="str">
        <f>IF(A30="","",VLOOKUP($A30,Inventory!$A$4:$N$836,12))</f>
        <v/>
      </c>
      <c r="K30" s="55" t="str">
        <f>IF(A30="","",VLOOKUP($A30,Inventory!$A$4:$N$836,11))</f>
        <v/>
      </c>
      <c r="L30" s="73" t="str">
        <f t="shared" si="0"/>
        <v/>
      </c>
      <c r="M30" s="74"/>
      <c r="N30" s="35"/>
    </row>
    <row r="31" spans="1:16">
      <c r="A31" s="32"/>
      <c r="B31" s="32"/>
      <c r="C31" s="32"/>
      <c r="D31" s="72" t="str">
        <f>IF(A31="","",VLOOKUP($A31,Inventory!$A$4:$N$836,3))</f>
        <v/>
      </c>
      <c r="E31" s="72"/>
      <c r="F31" s="72"/>
      <c r="G31" s="72"/>
      <c r="H31" s="72"/>
      <c r="I31" s="41"/>
      <c r="J31" s="56" t="str">
        <f>IF(A31="","",VLOOKUP($A31,Inventory!$A$4:$N$836,12))</f>
        <v/>
      </c>
      <c r="K31" s="55" t="str">
        <f>IF(A31="","",VLOOKUP($A31,Inventory!$A$4:$N$836,11))</f>
        <v/>
      </c>
      <c r="L31" s="73" t="str">
        <f t="shared" si="0"/>
        <v/>
      </c>
      <c r="M31" s="74"/>
      <c r="N31" s="35"/>
    </row>
    <row r="32" spans="1:16">
      <c r="A32" s="32"/>
      <c r="B32" s="32"/>
      <c r="C32" s="32"/>
      <c r="D32" s="72" t="str">
        <f>IF(A32="","",VLOOKUP($A32,Inventory!$A$4:$N$836,3))</f>
        <v/>
      </c>
      <c r="E32" s="72"/>
      <c r="F32" s="72"/>
      <c r="G32" s="72"/>
      <c r="H32" s="72"/>
      <c r="I32" s="41"/>
      <c r="J32" s="56" t="str">
        <f>IF(A32="","",VLOOKUP($A32,Inventory!$A$4:$N$836,12))</f>
        <v/>
      </c>
      <c r="K32" s="55" t="str">
        <f>IF(A32="","",VLOOKUP($A32,Inventory!$A$4:$N$836,11))</f>
        <v/>
      </c>
      <c r="L32" s="73" t="str">
        <f t="shared" si="0"/>
        <v/>
      </c>
      <c r="M32" s="74"/>
      <c r="N32" s="35"/>
    </row>
    <row r="33" spans="1:14">
      <c r="A33" s="32"/>
      <c r="B33" s="32"/>
      <c r="C33" s="32"/>
      <c r="D33" s="72" t="str">
        <f>IF(A33="","",VLOOKUP($A33,Inventory!$A$4:$N$836,3))</f>
        <v/>
      </c>
      <c r="E33" s="72"/>
      <c r="F33" s="72"/>
      <c r="G33" s="72"/>
      <c r="H33" s="72"/>
      <c r="I33" s="41"/>
      <c r="J33" s="56" t="str">
        <f>IF(A33="","",VLOOKUP($A33,Inventory!$A$4:$N$836,12))</f>
        <v/>
      </c>
      <c r="K33" s="55" t="str">
        <f>IF(A33="","",VLOOKUP($A33,Inventory!$A$4:$N$836,11))</f>
        <v/>
      </c>
      <c r="L33" s="73" t="str">
        <f t="shared" si="0"/>
        <v/>
      </c>
      <c r="M33" s="74"/>
      <c r="N33" s="35"/>
    </row>
    <row r="34" spans="1:14">
      <c r="A34" s="32"/>
      <c r="B34" s="32"/>
      <c r="C34" s="32"/>
      <c r="D34" s="72" t="str">
        <f>IF(A34="","",VLOOKUP($A34,Inventory!$A$4:$N$836,3))</f>
        <v/>
      </c>
      <c r="E34" s="72"/>
      <c r="F34" s="72"/>
      <c r="G34" s="72"/>
      <c r="H34" s="72"/>
      <c r="I34" s="41"/>
      <c r="J34" s="56" t="str">
        <f>IF(A34="","",VLOOKUP($A34,Inventory!$A$4:$N$836,12))</f>
        <v/>
      </c>
      <c r="K34" s="55" t="str">
        <f>IF(A34="","",VLOOKUP($A34,Inventory!$A$4:$N$836,11))</f>
        <v/>
      </c>
      <c r="L34" s="73" t="str">
        <f t="shared" si="0"/>
        <v/>
      </c>
      <c r="M34" s="74"/>
      <c r="N34" s="35"/>
    </row>
    <row r="35" spans="1:14">
      <c r="A35" s="32"/>
      <c r="B35" s="32"/>
      <c r="C35" s="32"/>
      <c r="D35" s="72" t="str">
        <f>IF(A35="","",VLOOKUP($A35,Inventory!$A$4:$N$836,3))</f>
        <v/>
      </c>
      <c r="E35" s="72"/>
      <c r="F35" s="72"/>
      <c r="G35" s="72"/>
      <c r="H35" s="72"/>
      <c r="I35" s="41"/>
      <c r="J35" s="56" t="str">
        <f>IF(A35="","",VLOOKUP($A35,Inventory!$A$4:$N$836,12))</f>
        <v/>
      </c>
      <c r="K35" s="55" t="str">
        <f>IF(A35="","",VLOOKUP($A35,Inventory!$A$4:$N$836,11))</f>
        <v/>
      </c>
      <c r="L35" s="73" t="str">
        <f t="shared" si="0"/>
        <v/>
      </c>
      <c r="M35" s="74"/>
      <c r="N35" s="35"/>
    </row>
    <row r="36" spans="1:14">
      <c r="A36" s="32"/>
      <c r="B36" s="32"/>
      <c r="C36" s="32"/>
      <c r="D36" s="72" t="str">
        <f>IF(A36="","",VLOOKUP($A36,Inventory!$A$4:$N$836,3))</f>
        <v/>
      </c>
      <c r="E36" s="72"/>
      <c r="F36" s="72"/>
      <c r="G36" s="72"/>
      <c r="H36" s="72"/>
      <c r="I36" s="41"/>
      <c r="J36" s="56" t="str">
        <f>IF(A36="","",VLOOKUP($A36,Inventory!$A$4:$N$836,12))</f>
        <v/>
      </c>
      <c r="K36" s="55" t="str">
        <f>IF(A36="","",VLOOKUP($A36,Inventory!$A$4:$N$836,11))</f>
        <v/>
      </c>
      <c r="L36" s="73" t="str">
        <f t="shared" si="0"/>
        <v/>
      </c>
      <c r="M36" s="74"/>
      <c r="N36" s="35"/>
    </row>
    <row r="37" spans="1:14">
      <c r="A37" s="32"/>
      <c r="B37" s="32"/>
      <c r="C37" s="32"/>
      <c r="D37" s="72" t="str">
        <f>IF(A37="","",VLOOKUP($A37,Inventory!$A$4:$N$836,3))</f>
        <v/>
      </c>
      <c r="E37" s="72"/>
      <c r="F37" s="72"/>
      <c r="G37" s="72"/>
      <c r="H37" s="72"/>
      <c r="I37" s="41"/>
      <c r="J37" s="56" t="str">
        <f>IF(A37="","",VLOOKUP($A37,Inventory!$A$4:$N$836,12))</f>
        <v/>
      </c>
      <c r="K37" s="55" t="str">
        <f>IF(A37="","",VLOOKUP($A37,Inventory!$A$4:$N$836,11))</f>
        <v/>
      </c>
      <c r="L37" s="73" t="str">
        <f t="shared" si="0"/>
        <v/>
      </c>
      <c r="M37" s="74"/>
      <c r="N37" s="35"/>
    </row>
    <row r="38" spans="1:14">
      <c r="A38" s="32"/>
      <c r="B38" s="32"/>
      <c r="C38" s="32"/>
      <c r="D38" s="72" t="str">
        <f>IF(A38="","",VLOOKUP($A38,Inventory!$A$4:$N$836,3))</f>
        <v/>
      </c>
      <c r="E38" s="72"/>
      <c r="F38" s="72"/>
      <c r="G38" s="72"/>
      <c r="H38" s="72"/>
      <c r="I38" s="41"/>
      <c r="J38" s="56" t="str">
        <f>IF(A38="","",VLOOKUP($A38,Inventory!$A$4:$N$836,12))</f>
        <v/>
      </c>
      <c r="K38" s="55" t="str">
        <f>IF(A38="","",VLOOKUP($A38,Inventory!$A$4:$N$836,11))</f>
        <v/>
      </c>
      <c r="L38" s="73" t="str">
        <f t="shared" si="0"/>
        <v/>
      </c>
      <c r="M38" s="74"/>
      <c r="N38" s="35"/>
    </row>
    <row r="39" spans="1:14">
      <c r="A39" s="32"/>
      <c r="B39" s="32"/>
      <c r="C39" s="32"/>
      <c r="D39" s="72" t="str">
        <f>IF(A39="","",VLOOKUP($A39,Inventory!$A$4:$N$836,3))</f>
        <v/>
      </c>
      <c r="E39" s="72"/>
      <c r="F39" s="72"/>
      <c r="G39" s="72"/>
      <c r="H39" s="72"/>
      <c r="I39" s="41"/>
      <c r="J39" s="56" t="str">
        <f>IF(A39="","",VLOOKUP($A39,Inventory!$A$4:$N$836,12))</f>
        <v/>
      </c>
      <c r="K39" s="55" t="str">
        <f>IF(A39="","",VLOOKUP($A39,Inventory!$A$4:$N$836,11))</f>
        <v/>
      </c>
      <c r="L39" s="73" t="str">
        <f t="shared" si="0"/>
        <v/>
      </c>
      <c r="M39" s="74"/>
      <c r="N39" s="35"/>
    </row>
    <row r="40" spans="1:14">
      <c r="A40" s="32"/>
      <c r="B40" s="32"/>
      <c r="C40" s="32"/>
      <c r="D40" s="72" t="str">
        <f>IF(A40="","",VLOOKUP($A40,Inventory!$A$4:$N$836,3))</f>
        <v/>
      </c>
      <c r="E40" s="72"/>
      <c r="F40" s="72"/>
      <c r="G40" s="72"/>
      <c r="H40" s="72"/>
      <c r="I40" s="41"/>
      <c r="J40" s="56" t="str">
        <f>IF(A40="","",VLOOKUP($A40,Inventory!$A$4:$N$836,12))</f>
        <v/>
      </c>
      <c r="K40" s="55" t="str">
        <f>IF(A40="","",VLOOKUP($A40,Inventory!$A$4:$N$836,11))</f>
        <v/>
      </c>
      <c r="L40" s="73" t="str">
        <f t="shared" si="0"/>
        <v/>
      </c>
      <c r="M40" s="74"/>
      <c r="N40" s="35"/>
    </row>
    <row r="41" spans="1:14" ht="33" customHeight="1" thickBot="1">
      <c r="A41" s="57" t="s">
        <v>33</v>
      </c>
      <c r="B41" s="71"/>
      <c r="C41" s="71"/>
      <c r="D41" s="75" t="s">
        <v>34</v>
      </c>
      <c r="E41" s="76"/>
      <c r="F41" s="76"/>
      <c r="G41" s="76"/>
      <c r="H41" s="76"/>
      <c r="I41" s="44"/>
      <c r="J41" s="57">
        <v>64101</v>
      </c>
      <c r="K41" s="58">
        <v>0.05</v>
      </c>
      <c r="L41" s="77" t="str">
        <f>IF(I41="","",K41*I41)</f>
        <v/>
      </c>
      <c r="M41" s="78"/>
      <c r="N41" s="35"/>
    </row>
    <row r="42" spans="1:14" ht="19.5" customHeight="1" thickBot="1">
      <c r="A42" s="42">
        <f>SUM(I18:I40)</f>
        <v>0</v>
      </c>
      <c r="B42" s="60"/>
      <c r="C42" s="60"/>
      <c r="D42" s="60"/>
      <c r="E42" s="60"/>
      <c r="F42" s="60"/>
      <c r="G42" s="60"/>
      <c r="H42" s="60"/>
      <c r="I42" s="60"/>
      <c r="J42" s="61"/>
      <c r="K42" s="59" t="s">
        <v>35</v>
      </c>
      <c r="L42" s="101">
        <f>IF(AND(SUM(L18:L41)&gt;0,SUM(L18:L41)&lt;5),5,SUM(L18:L41))</f>
        <v>0</v>
      </c>
      <c r="M42" s="102"/>
      <c r="N42" s="35"/>
    </row>
    <row r="43" spans="1:14" ht="15.75" thickBot="1">
      <c r="A43" s="103" t="s">
        <v>36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35"/>
    </row>
    <row r="44" spans="1:14" ht="15.75" thickBot="1">
      <c r="A44" s="105"/>
      <c r="B44" s="106"/>
      <c r="C44" s="106"/>
      <c r="D44" s="107"/>
      <c r="E44" s="108"/>
      <c r="F44" s="109"/>
      <c r="G44" s="109"/>
      <c r="H44" s="110"/>
      <c r="I44" s="108"/>
      <c r="J44" s="109"/>
      <c r="K44" s="109"/>
      <c r="L44" s="109"/>
      <c r="M44" s="109"/>
      <c r="N44" s="35"/>
    </row>
    <row r="45" spans="1:14" ht="15.75" thickBot="1">
      <c r="A45" s="82" t="s">
        <v>37</v>
      </c>
      <c r="B45" s="83"/>
      <c r="C45" s="83"/>
      <c r="D45" s="84"/>
      <c r="E45" s="91"/>
      <c r="F45" s="81"/>
      <c r="G45" s="81"/>
      <c r="H45" s="92"/>
      <c r="I45" s="91"/>
      <c r="J45" s="81"/>
      <c r="K45" s="81"/>
      <c r="L45" s="81"/>
      <c r="M45" s="81"/>
      <c r="N45" s="35"/>
    </row>
    <row r="46" spans="1:14" ht="15.75" thickBot="1">
      <c r="A46" s="85"/>
      <c r="B46" s="86"/>
      <c r="C46" s="86"/>
      <c r="D46" s="87"/>
      <c r="E46" s="93"/>
      <c r="F46" s="94"/>
      <c r="G46" s="94"/>
      <c r="H46" s="95"/>
      <c r="I46" s="93"/>
      <c r="J46" s="94"/>
      <c r="K46" s="94"/>
      <c r="L46" s="94"/>
      <c r="M46" s="94"/>
      <c r="N46" s="35"/>
    </row>
    <row r="47" spans="1:14" ht="15.75" thickBot="1">
      <c r="A47" s="88" t="s">
        <v>38</v>
      </c>
      <c r="B47" s="89"/>
      <c r="C47" s="89"/>
      <c r="D47" s="90"/>
      <c r="E47" s="96" t="s">
        <v>39</v>
      </c>
      <c r="F47" s="97"/>
      <c r="G47" s="97"/>
      <c r="H47" s="98"/>
      <c r="I47" s="99" t="s">
        <v>40</v>
      </c>
      <c r="J47" s="100"/>
      <c r="K47" s="100"/>
      <c r="L47" s="100"/>
      <c r="M47" s="100"/>
      <c r="N47" s="35"/>
    </row>
    <row r="48" spans="1:14" ht="5.25" customHeight="1">
      <c r="A48" s="81"/>
      <c r="B48" s="81"/>
      <c r="C48" s="81"/>
      <c r="D48" s="81"/>
    </row>
    <row r="50" spans="12:13">
      <c r="L50" s="81"/>
      <c r="M50" s="81"/>
    </row>
  </sheetData>
  <sheetProtection algorithmName="SHA-512" hashValue="M54nmDgKiPuXS+mUuRS0bR/HGh7GfiEIlXMfObReNpFQpKc1IWbH3rl3i7tfZLG2f6HOiJiUV9UC7kkN3WXiWg==" saltValue="/nEEihrUDQhwDYyJkEb6ag==" spinCount="100000" sheet="1" objects="1" scenarios="1"/>
  <mergeCells count="100">
    <mergeCell ref="K8:M8"/>
    <mergeCell ref="A1:M1"/>
    <mergeCell ref="A2:M2"/>
    <mergeCell ref="A3:M3"/>
    <mergeCell ref="A5:M5"/>
    <mergeCell ref="H8:J8"/>
    <mergeCell ref="E8:G8"/>
    <mergeCell ref="A8:C8"/>
    <mergeCell ref="L13:M13"/>
    <mergeCell ref="I13:J13"/>
    <mergeCell ref="K10:M10"/>
    <mergeCell ref="K9:M9"/>
    <mergeCell ref="K11:M11"/>
    <mergeCell ref="H9:J9"/>
    <mergeCell ref="H10:J10"/>
    <mergeCell ref="H11:J11"/>
    <mergeCell ref="A12:M12"/>
    <mergeCell ref="C13:H13"/>
    <mergeCell ref="E10:G10"/>
    <mergeCell ref="E9:G9"/>
    <mergeCell ref="E11:G11"/>
    <mergeCell ref="A9:C9"/>
    <mergeCell ref="A10:C10"/>
    <mergeCell ref="A11:C11"/>
    <mergeCell ref="C14:H14"/>
    <mergeCell ref="D21:H21"/>
    <mergeCell ref="L21:M21"/>
    <mergeCell ref="D22:H22"/>
    <mergeCell ref="L22:M22"/>
    <mergeCell ref="E15:F15"/>
    <mergeCell ref="G15:H15"/>
    <mergeCell ref="I15:J15"/>
    <mergeCell ref="L15:M15"/>
    <mergeCell ref="A16:M16"/>
    <mergeCell ref="D17:H17"/>
    <mergeCell ref="L17:M17"/>
    <mergeCell ref="L14:M14"/>
    <mergeCell ref="I14:J14"/>
    <mergeCell ref="D23:H23"/>
    <mergeCell ref="L23:M23"/>
    <mergeCell ref="D18:H18"/>
    <mergeCell ref="L18:M18"/>
    <mergeCell ref="D19:H19"/>
    <mergeCell ref="L19:M19"/>
    <mergeCell ref="D20:H20"/>
    <mergeCell ref="L20:M20"/>
    <mergeCell ref="D27:H27"/>
    <mergeCell ref="L27:M27"/>
    <mergeCell ref="D28:H28"/>
    <mergeCell ref="L28:M28"/>
    <mergeCell ref="D29:H29"/>
    <mergeCell ref="L29:M29"/>
    <mergeCell ref="D24:H24"/>
    <mergeCell ref="L24:M24"/>
    <mergeCell ref="D25:H25"/>
    <mergeCell ref="L25:M25"/>
    <mergeCell ref="D26:H26"/>
    <mergeCell ref="L26:M26"/>
    <mergeCell ref="L42:M42"/>
    <mergeCell ref="A43:M43"/>
    <mergeCell ref="A44:D44"/>
    <mergeCell ref="E44:H44"/>
    <mergeCell ref="I44:M44"/>
    <mergeCell ref="L50:M50"/>
    <mergeCell ref="A48:D48"/>
    <mergeCell ref="A45:D45"/>
    <mergeCell ref="A46:D46"/>
    <mergeCell ref="A47:D47"/>
    <mergeCell ref="E45:H45"/>
    <mergeCell ref="I45:M45"/>
    <mergeCell ref="E46:H46"/>
    <mergeCell ref="I46:M46"/>
    <mergeCell ref="E47:H47"/>
    <mergeCell ref="I47:M47"/>
    <mergeCell ref="L33:M33"/>
    <mergeCell ref="B6:D6"/>
    <mergeCell ref="I6:J6"/>
    <mergeCell ref="D39:H39"/>
    <mergeCell ref="L39:M39"/>
    <mergeCell ref="D34:H34"/>
    <mergeCell ref="L34:M34"/>
    <mergeCell ref="D35:H35"/>
    <mergeCell ref="L35:M35"/>
    <mergeCell ref="D30:H30"/>
    <mergeCell ref="L30:M30"/>
    <mergeCell ref="D31:H31"/>
    <mergeCell ref="L31:M31"/>
    <mergeCell ref="D32:H32"/>
    <mergeCell ref="L32:M32"/>
    <mergeCell ref="D33:H33"/>
    <mergeCell ref="D40:H40"/>
    <mergeCell ref="L40:M40"/>
    <mergeCell ref="D41:H41"/>
    <mergeCell ref="L41:M41"/>
    <mergeCell ref="D36:H36"/>
    <mergeCell ref="L36:M36"/>
    <mergeCell ref="D37:H37"/>
    <mergeCell ref="L37:M37"/>
    <mergeCell ref="D38:H38"/>
    <mergeCell ref="L38:M38"/>
  </mergeCells>
  <conditionalFormatting sqref="A9:C9 E9:M9">
    <cfRule type="containsBlanks" dxfId="6" priority="13">
      <formula>LEN(TRIM(A9))=0</formula>
    </cfRule>
  </conditionalFormatting>
  <conditionalFormatting sqref="A11:C11 E11:M11">
    <cfRule type="containsBlanks" dxfId="5" priority="2">
      <formula>LEN(TRIM(A11))=0</formula>
    </cfRule>
  </conditionalFormatting>
  <conditionalFormatting sqref="A44:D44">
    <cfRule type="containsBlanks" dxfId="4" priority="11">
      <formula>LEN(TRIM(A44))=0</formula>
    </cfRule>
  </conditionalFormatting>
  <conditionalFormatting sqref="I6">
    <cfRule type="cellIs" dxfId="3" priority="9" operator="equal">
      <formula>"INCOMPLETE"</formula>
    </cfRule>
  </conditionalFormatting>
  <conditionalFormatting sqref="I18:I40">
    <cfRule type="expression" dxfId="2" priority="14">
      <formula>IF($A$42 &lt; 0.001, 1, 0)</formula>
    </cfRule>
  </conditionalFormatting>
  <conditionalFormatting sqref="S15">
    <cfRule type="expression" dxfId="1" priority="7">
      <formula>IF(S15&lt;&gt;"email@uta.edu",1,0)</formula>
    </cfRule>
    <cfRule type="containsBlanks" dxfId="0" priority="8">
      <formula>LEN(TRIM(S15))=0</formula>
    </cfRule>
  </conditionalFormatting>
  <dataValidations count="1">
    <dataValidation allowBlank="1" showErrorMessage="1" sqref="A11:D11" xr:uid="{85CE6294-2D0E-4D69-955A-FCA265FA451D}"/>
  </dataValidations>
  <pageMargins left="0.25" right="0.25" top="0.75" bottom="0.75" header="0.3" footer="0.3"/>
  <pageSetup scale="8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0F0D6-7581-4823-8FCB-B99594554A02}">
  <sheetPr codeName="Sheet2"/>
  <dimension ref="A1:M918"/>
  <sheetViews>
    <sheetView workbookViewId="0">
      <selection activeCell="O24" sqref="O24"/>
    </sheetView>
  </sheetViews>
  <sheetFormatPr defaultRowHeight="15"/>
  <cols>
    <col min="1" max="1" width="11.140625" bestFit="1" customWidth="1"/>
    <col min="2" max="2" width="37.7109375" bestFit="1" customWidth="1"/>
    <col min="3" max="3" width="80.140625" bestFit="1" customWidth="1"/>
    <col min="4" max="4" width="12.28515625" bestFit="1" customWidth="1"/>
    <col min="5" max="5" width="12" bestFit="1" customWidth="1"/>
    <col min="6" max="6" width="21" hidden="1" customWidth="1"/>
    <col min="7" max="7" width="7" hidden="1" customWidth="1"/>
    <col min="8" max="8" width="0" hidden="1" customWidth="1"/>
    <col min="9" max="11" width="7.5703125" hidden="1" customWidth="1"/>
    <col min="12" max="12" width="8.28515625" hidden="1" customWidth="1"/>
    <col min="13" max="13" width="13.5703125" hidden="1" customWidth="1"/>
  </cols>
  <sheetData>
    <row r="1" spans="1:13" ht="45.75" thickBot="1">
      <c r="A1" s="154" t="s">
        <v>41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48" thickBot="1">
      <c r="A2" s="1" t="s">
        <v>42</v>
      </c>
      <c r="B2" s="2" t="s">
        <v>43</v>
      </c>
      <c r="C2" s="3" t="s">
        <v>44</v>
      </c>
      <c r="D2" s="4" t="s">
        <v>45</v>
      </c>
      <c r="E2" s="2" t="s">
        <v>46</v>
      </c>
      <c r="F2" s="4" t="s">
        <v>47</v>
      </c>
      <c r="G2" s="5" t="s">
        <v>48</v>
      </c>
      <c r="H2" s="5" t="s">
        <v>49</v>
      </c>
      <c r="I2" s="4" t="s">
        <v>50</v>
      </c>
      <c r="J2" s="6" t="s">
        <v>51</v>
      </c>
      <c r="K2" s="7" t="s">
        <v>52</v>
      </c>
      <c r="L2" s="8" t="s">
        <v>29</v>
      </c>
      <c r="M2" s="9" t="s">
        <v>53</v>
      </c>
    </row>
    <row r="3" spans="1:13" ht="45">
      <c r="A3" s="10"/>
      <c r="B3" s="11"/>
      <c r="C3" s="12"/>
      <c r="D3" s="11"/>
      <c r="E3" s="11"/>
      <c r="F3" s="11"/>
      <c r="G3" s="11"/>
      <c r="H3" s="11"/>
      <c r="I3" s="11"/>
      <c r="J3" s="11"/>
      <c r="K3" s="12"/>
      <c r="L3" s="12"/>
      <c r="M3" s="13"/>
    </row>
    <row r="4" spans="1:13">
      <c r="A4" s="14" t="s">
        <v>54</v>
      </c>
      <c r="B4" s="15" t="s">
        <v>55</v>
      </c>
      <c r="C4" s="14" t="s">
        <v>56</v>
      </c>
      <c r="D4" t="s">
        <v>57</v>
      </c>
      <c r="E4" t="s">
        <v>58</v>
      </c>
      <c r="F4" t="s">
        <v>59</v>
      </c>
      <c r="G4">
        <v>4</v>
      </c>
      <c r="H4">
        <v>112.98</v>
      </c>
      <c r="I4" s="16">
        <f>H4/G4</f>
        <v>28.245000000000001</v>
      </c>
      <c r="J4" s="16">
        <f t="shared" ref="J4:J67" si="0">I4*1.1</f>
        <v>31.069500000000005</v>
      </c>
      <c r="K4" s="17">
        <f t="shared" ref="K4:K67" si="1">I4*1.15</f>
        <v>32.481749999999998</v>
      </c>
      <c r="L4" s="14">
        <v>63005</v>
      </c>
      <c r="M4" s="15">
        <v>112</v>
      </c>
    </row>
    <row r="5" spans="1:13">
      <c r="A5" s="14" t="s">
        <v>60</v>
      </c>
      <c r="B5" s="15" t="s">
        <v>61</v>
      </c>
      <c r="C5" s="14" t="s">
        <v>62</v>
      </c>
      <c r="D5" t="s">
        <v>63</v>
      </c>
      <c r="E5" t="s">
        <v>64</v>
      </c>
      <c r="F5" t="s">
        <v>59</v>
      </c>
      <c r="G5">
        <v>1</v>
      </c>
      <c r="H5">
        <v>56.66</v>
      </c>
      <c r="I5" s="16">
        <f>H5/G5</f>
        <v>56.66</v>
      </c>
      <c r="J5" s="16">
        <f t="shared" si="0"/>
        <v>62.326000000000001</v>
      </c>
      <c r="K5" s="17">
        <f t="shared" si="1"/>
        <v>65.158999999999992</v>
      </c>
      <c r="L5" s="14">
        <v>63005</v>
      </c>
      <c r="M5" s="15">
        <v>112</v>
      </c>
    </row>
    <row r="6" spans="1:13">
      <c r="A6" s="14" t="s">
        <v>65</v>
      </c>
      <c r="B6" s="15" t="s">
        <v>66</v>
      </c>
      <c r="C6" s="14" t="s">
        <v>67</v>
      </c>
      <c r="D6" t="s">
        <v>57</v>
      </c>
      <c r="E6" t="s">
        <v>58</v>
      </c>
      <c r="F6" t="s">
        <v>59</v>
      </c>
      <c r="G6">
        <v>4</v>
      </c>
      <c r="H6">
        <v>247.37</v>
      </c>
      <c r="I6" s="16">
        <f>H6/G6</f>
        <v>61.842500000000001</v>
      </c>
      <c r="J6" s="16">
        <f t="shared" si="0"/>
        <v>68.026750000000007</v>
      </c>
      <c r="K6" s="17">
        <f t="shared" si="1"/>
        <v>71.118875000000003</v>
      </c>
      <c r="L6" s="14">
        <v>63005</v>
      </c>
      <c r="M6" s="15">
        <v>112</v>
      </c>
    </row>
    <row r="7" spans="1:13">
      <c r="A7" s="14" t="s">
        <v>68</v>
      </c>
      <c r="B7" s="15" t="s">
        <v>69</v>
      </c>
      <c r="C7" s="14" t="s">
        <v>70</v>
      </c>
      <c r="D7" t="s">
        <v>63</v>
      </c>
      <c r="E7" t="s">
        <v>64</v>
      </c>
      <c r="F7" t="s">
        <v>71</v>
      </c>
      <c r="G7">
        <v>1</v>
      </c>
      <c r="H7">
        <v>235.39</v>
      </c>
      <c r="I7" s="16">
        <f t="shared" ref="I7:I11" si="2">H7/G7</f>
        <v>235.39</v>
      </c>
      <c r="J7" s="16">
        <f t="shared" si="0"/>
        <v>258.92900000000003</v>
      </c>
      <c r="K7" s="17">
        <f t="shared" si="1"/>
        <v>270.69849999999997</v>
      </c>
      <c r="L7" s="14">
        <v>63005</v>
      </c>
      <c r="M7" s="15" t="s">
        <v>72</v>
      </c>
    </row>
    <row r="8" spans="1:13">
      <c r="A8" s="14" t="s">
        <v>73</v>
      </c>
      <c r="B8" s="15" t="s">
        <v>74</v>
      </c>
      <c r="C8" s="14" t="s">
        <v>75</v>
      </c>
      <c r="D8" t="s">
        <v>76</v>
      </c>
      <c r="E8" t="s">
        <v>77</v>
      </c>
      <c r="F8" t="s">
        <v>59</v>
      </c>
      <c r="G8">
        <v>4</v>
      </c>
      <c r="H8">
        <v>374.96</v>
      </c>
      <c r="I8" s="16">
        <f t="shared" si="2"/>
        <v>93.74</v>
      </c>
      <c r="J8" s="16">
        <f t="shared" si="0"/>
        <v>103.114</v>
      </c>
      <c r="K8" s="17">
        <f t="shared" si="1"/>
        <v>107.80099999999999</v>
      </c>
      <c r="L8" s="14">
        <v>63005</v>
      </c>
      <c r="M8" s="15">
        <v>112</v>
      </c>
    </row>
    <row r="9" spans="1:13">
      <c r="A9" s="14" t="s">
        <v>78</v>
      </c>
      <c r="B9" s="15" t="s">
        <v>79</v>
      </c>
      <c r="C9" s="14" t="s">
        <v>80</v>
      </c>
      <c r="D9" t="s">
        <v>81</v>
      </c>
      <c r="E9" t="s">
        <v>58</v>
      </c>
      <c r="F9" t="s">
        <v>59</v>
      </c>
      <c r="G9">
        <v>6</v>
      </c>
      <c r="H9">
        <v>206.29</v>
      </c>
      <c r="I9" s="16">
        <f t="shared" si="2"/>
        <v>34.381666666666668</v>
      </c>
      <c r="J9" s="16">
        <f t="shared" si="0"/>
        <v>37.819833333333335</v>
      </c>
      <c r="K9" s="17">
        <f t="shared" si="1"/>
        <v>39.538916666666665</v>
      </c>
      <c r="L9" s="14">
        <v>63005</v>
      </c>
      <c r="M9" s="15">
        <v>112</v>
      </c>
    </row>
    <row r="10" spans="1:13">
      <c r="A10" s="14" t="s">
        <v>82</v>
      </c>
      <c r="B10" s="15" t="s">
        <v>83</v>
      </c>
      <c r="C10" s="14" t="s">
        <v>84</v>
      </c>
      <c r="D10" t="s">
        <v>85</v>
      </c>
      <c r="E10" t="s">
        <v>58</v>
      </c>
      <c r="F10" t="s">
        <v>59</v>
      </c>
      <c r="G10">
        <v>6</v>
      </c>
      <c r="H10">
        <v>71.19</v>
      </c>
      <c r="I10" s="16">
        <f t="shared" si="2"/>
        <v>11.865</v>
      </c>
      <c r="J10" s="16">
        <f t="shared" si="0"/>
        <v>13.051500000000001</v>
      </c>
      <c r="K10" s="17">
        <f t="shared" si="1"/>
        <v>13.644749999999998</v>
      </c>
      <c r="L10" s="14">
        <v>63005</v>
      </c>
      <c r="M10" s="15">
        <v>112</v>
      </c>
    </row>
    <row r="11" spans="1:13">
      <c r="A11" s="14" t="s">
        <v>86</v>
      </c>
      <c r="B11" s="15" t="s">
        <v>87</v>
      </c>
      <c r="C11" s="14" t="s">
        <v>88</v>
      </c>
      <c r="D11" t="s">
        <v>81</v>
      </c>
      <c r="E11" t="s">
        <v>58</v>
      </c>
      <c r="F11" t="s">
        <v>59</v>
      </c>
      <c r="G11">
        <v>1</v>
      </c>
      <c r="H11">
        <v>40.6</v>
      </c>
      <c r="I11" s="16">
        <f t="shared" si="2"/>
        <v>40.6</v>
      </c>
      <c r="J11" s="16">
        <f t="shared" si="0"/>
        <v>44.660000000000004</v>
      </c>
      <c r="K11" s="17">
        <f t="shared" si="1"/>
        <v>46.69</v>
      </c>
      <c r="L11" s="14">
        <v>63005</v>
      </c>
      <c r="M11" s="15">
        <v>112</v>
      </c>
    </row>
    <row r="12" spans="1:13">
      <c r="A12" s="14" t="s">
        <v>89</v>
      </c>
      <c r="B12" s="15" t="s">
        <v>90</v>
      </c>
      <c r="C12" s="14" t="s">
        <v>91</v>
      </c>
      <c r="D12" t="s">
        <v>81</v>
      </c>
      <c r="E12" t="s">
        <v>58</v>
      </c>
      <c r="F12" t="s">
        <v>59</v>
      </c>
      <c r="G12">
        <v>4</v>
      </c>
      <c r="H12">
        <v>295.70999999999998</v>
      </c>
      <c r="I12" s="16">
        <f>H12/G12</f>
        <v>73.927499999999995</v>
      </c>
      <c r="J12" s="16">
        <f t="shared" si="0"/>
        <v>81.320250000000001</v>
      </c>
      <c r="K12" s="17">
        <f t="shared" si="1"/>
        <v>85.016624999999991</v>
      </c>
      <c r="L12" s="14">
        <v>63005</v>
      </c>
      <c r="M12" s="15">
        <v>112</v>
      </c>
    </row>
    <row r="13" spans="1:13">
      <c r="A13" s="14" t="s">
        <v>92</v>
      </c>
      <c r="B13" s="18" t="s">
        <v>93</v>
      </c>
      <c r="C13" s="14" t="s">
        <v>94</v>
      </c>
      <c r="D13" s="19" t="s">
        <v>81</v>
      </c>
      <c r="E13" s="19" t="s">
        <v>58</v>
      </c>
      <c r="F13" s="19" t="s">
        <v>59</v>
      </c>
      <c r="G13" s="19">
        <v>4</v>
      </c>
      <c r="H13" s="19">
        <v>561.11</v>
      </c>
      <c r="I13" s="20">
        <f t="shared" ref="I13:I18" si="3">H13/G13</f>
        <v>140.2775</v>
      </c>
      <c r="J13" s="20">
        <f t="shared" si="0"/>
        <v>154.30525000000003</v>
      </c>
      <c r="K13" s="17">
        <f t="shared" si="1"/>
        <v>161.31912499999999</v>
      </c>
      <c r="L13" s="14">
        <v>63005</v>
      </c>
      <c r="M13" s="18">
        <v>112</v>
      </c>
    </row>
    <row r="14" spans="1:13">
      <c r="A14" s="14" t="s">
        <v>95</v>
      </c>
      <c r="B14" s="15" t="s">
        <v>96</v>
      </c>
      <c r="C14" s="14" t="s">
        <v>97</v>
      </c>
      <c r="D14" t="s">
        <v>81</v>
      </c>
      <c r="E14" t="s">
        <v>58</v>
      </c>
      <c r="F14" t="s">
        <v>59</v>
      </c>
      <c r="G14">
        <v>6</v>
      </c>
      <c r="H14">
        <v>149.93</v>
      </c>
      <c r="I14" s="16">
        <f t="shared" si="3"/>
        <v>24.988333333333333</v>
      </c>
      <c r="J14" s="16">
        <f t="shared" si="0"/>
        <v>27.487166666666671</v>
      </c>
      <c r="K14" s="17">
        <f t="shared" si="1"/>
        <v>28.736583333333332</v>
      </c>
      <c r="L14" s="14">
        <v>63005</v>
      </c>
      <c r="M14" s="15">
        <v>112</v>
      </c>
    </row>
    <row r="15" spans="1:13">
      <c r="A15" s="14" t="s">
        <v>98</v>
      </c>
      <c r="B15" s="15" t="s">
        <v>99</v>
      </c>
      <c r="C15" s="14" t="s">
        <v>100</v>
      </c>
      <c r="D15" t="s">
        <v>101</v>
      </c>
      <c r="E15" t="s">
        <v>58</v>
      </c>
      <c r="F15" t="s">
        <v>71</v>
      </c>
      <c r="G15">
        <v>251.59</v>
      </c>
      <c r="H15">
        <v>62.9</v>
      </c>
      <c r="I15" s="16">
        <f t="shared" si="3"/>
        <v>0.25000993680193967</v>
      </c>
      <c r="J15" s="16">
        <f t="shared" si="0"/>
        <v>0.27501093048213365</v>
      </c>
      <c r="K15" s="17">
        <f t="shared" si="1"/>
        <v>0.28751142732223062</v>
      </c>
      <c r="L15" s="14">
        <v>63005</v>
      </c>
      <c r="M15" s="15">
        <v>112</v>
      </c>
    </row>
    <row r="16" spans="1:13">
      <c r="A16" s="14" t="s">
        <v>102</v>
      </c>
      <c r="B16" s="15" t="s">
        <v>103</v>
      </c>
      <c r="C16" s="14" t="s">
        <v>104</v>
      </c>
      <c r="D16" t="s">
        <v>81</v>
      </c>
      <c r="E16" t="s">
        <v>58</v>
      </c>
      <c r="F16" t="s">
        <v>59</v>
      </c>
      <c r="G16">
        <v>6</v>
      </c>
      <c r="H16">
        <v>139.04</v>
      </c>
      <c r="I16" s="16">
        <f t="shared" si="3"/>
        <v>23.173333333333332</v>
      </c>
      <c r="J16" s="16">
        <f t="shared" si="0"/>
        <v>25.490666666666666</v>
      </c>
      <c r="K16" s="17">
        <f t="shared" si="1"/>
        <v>26.649333333333331</v>
      </c>
      <c r="L16" s="14">
        <v>63005</v>
      </c>
      <c r="M16" s="15">
        <v>112</v>
      </c>
    </row>
    <row r="17" spans="1:13">
      <c r="A17" s="14" t="s">
        <v>105</v>
      </c>
      <c r="B17" s="15" t="s">
        <v>106</v>
      </c>
      <c r="C17" s="14" t="s">
        <v>107</v>
      </c>
      <c r="D17" t="s">
        <v>57</v>
      </c>
      <c r="E17" t="s">
        <v>58</v>
      </c>
      <c r="F17" t="s">
        <v>71</v>
      </c>
      <c r="G17">
        <v>4</v>
      </c>
      <c r="H17">
        <v>508.96</v>
      </c>
      <c r="I17" s="16">
        <f t="shared" si="3"/>
        <v>127.24</v>
      </c>
      <c r="J17" s="16">
        <f t="shared" si="0"/>
        <v>139.964</v>
      </c>
      <c r="K17" s="17">
        <f t="shared" si="1"/>
        <v>146.32599999999999</v>
      </c>
      <c r="L17" s="14">
        <v>63005</v>
      </c>
      <c r="M17" s="15">
        <v>112</v>
      </c>
    </row>
    <row r="18" spans="1:13">
      <c r="A18" s="14" t="s">
        <v>108</v>
      </c>
      <c r="B18" s="15" t="s">
        <v>109</v>
      </c>
      <c r="C18" s="14" t="s">
        <v>110</v>
      </c>
      <c r="D18" t="s">
        <v>111</v>
      </c>
      <c r="E18" t="s">
        <v>58</v>
      </c>
      <c r="F18" t="s">
        <v>59</v>
      </c>
      <c r="G18">
        <v>1</v>
      </c>
      <c r="H18">
        <v>53.7</v>
      </c>
      <c r="I18" s="16">
        <f t="shared" si="3"/>
        <v>53.7</v>
      </c>
      <c r="J18" s="16">
        <f t="shared" si="0"/>
        <v>59.070000000000007</v>
      </c>
      <c r="K18" s="17">
        <f t="shared" si="1"/>
        <v>61.754999999999995</v>
      </c>
      <c r="L18" s="14">
        <v>63005</v>
      </c>
      <c r="M18" s="15">
        <v>112</v>
      </c>
    </row>
    <row r="19" spans="1:13">
      <c r="A19" s="14" t="s">
        <v>112</v>
      </c>
      <c r="B19" s="15" t="s">
        <v>113</v>
      </c>
      <c r="C19" s="14" t="s">
        <v>114</v>
      </c>
      <c r="D19" t="s">
        <v>115</v>
      </c>
      <c r="E19" t="s">
        <v>58</v>
      </c>
      <c r="F19" t="s">
        <v>59</v>
      </c>
      <c r="G19">
        <v>4</v>
      </c>
      <c r="H19">
        <v>199.16</v>
      </c>
      <c r="I19" s="16">
        <f>H19/G19</f>
        <v>49.79</v>
      </c>
      <c r="J19" s="16">
        <f t="shared" si="0"/>
        <v>54.769000000000005</v>
      </c>
      <c r="K19" s="17">
        <f t="shared" si="1"/>
        <v>57.258499999999998</v>
      </c>
      <c r="L19" s="14">
        <v>63005</v>
      </c>
      <c r="M19" s="15">
        <v>112</v>
      </c>
    </row>
    <row r="20" spans="1:13">
      <c r="A20" s="14" t="s">
        <v>116</v>
      </c>
      <c r="B20" s="15" t="s">
        <v>117</v>
      </c>
      <c r="C20" s="14" t="s">
        <v>118</v>
      </c>
      <c r="D20" t="s">
        <v>57</v>
      </c>
      <c r="E20" t="s">
        <v>58</v>
      </c>
      <c r="F20" t="s">
        <v>59</v>
      </c>
      <c r="G20">
        <v>4</v>
      </c>
      <c r="H20">
        <v>168.43</v>
      </c>
      <c r="I20" s="16">
        <v>44.98</v>
      </c>
      <c r="J20" s="16">
        <f t="shared" si="0"/>
        <v>49.478000000000002</v>
      </c>
      <c r="K20" s="17">
        <f t="shared" si="1"/>
        <v>51.72699999999999</v>
      </c>
      <c r="L20" s="14">
        <v>63005</v>
      </c>
      <c r="M20" s="15">
        <v>112</v>
      </c>
    </row>
    <row r="21" spans="1:13">
      <c r="A21" s="14" t="s">
        <v>119</v>
      </c>
      <c r="B21" s="15" t="s">
        <v>120</v>
      </c>
      <c r="C21" s="14" t="s">
        <v>121</v>
      </c>
      <c r="D21" t="s">
        <v>122</v>
      </c>
      <c r="E21" t="s">
        <v>58</v>
      </c>
      <c r="F21" t="s">
        <v>71</v>
      </c>
      <c r="G21">
        <v>116.8</v>
      </c>
      <c r="H21">
        <v>29.2</v>
      </c>
      <c r="I21" s="16">
        <v>32.119999999999997</v>
      </c>
      <c r="J21" s="16">
        <f t="shared" si="0"/>
        <v>35.332000000000001</v>
      </c>
      <c r="K21" s="17">
        <f t="shared" si="1"/>
        <v>36.937999999999995</v>
      </c>
      <c r="L21" s="14">
        <v>63001</v>
      </c>
      <c r="M21" s="15">
        <v>112</v>
      </c>
    </row>
    <row r="22" spans="1:13">
      <c r="A22" s="14" t="s">
        <v>123</v>
      </c>
      <c r="B22" s="15" t="s">
        <v>124</v>
      </c>
      <c r="C22" s="14" t="s">
        <v>125</v>
      </c>
      <c r="D22" t="s">
        <v>57</v>
      </c>
      <c r="E22" t="s">
        <v>58</v>
      </c>
      <c r="F22" t="s">
        <v>59</v>
      </c>
      <c r="G22">
        <v>4</v>
      </c>
      <c r="H22">
        <v>175.35</v>
      </c>
      <c r="I22" s="16">
        <f>$H22/$G22</f>
        <v>43.837499999999999</v>
      </c>
      <c r="J22" s="16">
        <f t="shared" si="0"/>
        <v>48.221250000000005</v>
      </c>
      <c r="K22" s="17">
        <f t="shared" si="1"/>
        <v>50.413124999999994</v>
      </c>
      <c r="L22" s="14">
        <v>63005</v>
      </c>
      <c r="M22" s="15">
        <v>112</v>
      </c>
    </row>
    <row r="23" spans="1:13">
      <c r="A23" s="14" t="s">
        <v>126</v>
      </c>
      <c r="B23" s="15" t="s">
        <v>127</v>
      </c>
      <c r="C23" s="14" t="s">
        <v>128</v>
      </c>
      <c r="D23" t="s">
        <v>63</v>
      </c>
      <c r="E23" t="s">
        <v>64</v>
      </c>
      <c r="F23" t="s">
        <v>59</v>
      </c>
      <c r="G23">
        <v>1</v>
      </c>
      <c r="H23">
        <v>80.91</v>
      </c>
      <c r="I23" s="16">
        <f>$H23/$G23</f>
        <v>80.91</v>
      </c>
      <c r="J23" s="16">
        <f t="shared" si="0"/>
        <v>89.001000000000005</v>
      </c>
      <c r="K23" s="17">
        <f t="shared" si="1"/>
        <v>93.046499999999995</v>
      </c>
      <c r="L23" s="14">
        <v>63005</v>
      </c>
      <c r="M23" s="15">
        <v>112</v>
      </c>
    </row>
    <row r="24" spans="1:13">
      <c r="A24" s="14" t="s">
        <v>129</v>
      </c>
      <c r="B24" s="15" t="s">
        <v>130</v>
      </c>
      <c r="C24" s="14" t="s">
        <v>131</v>
      </c>
      <c r="D24" t="s">
        <v>57</v>
      </c>
      <c r="E24" t="s">
        <v>58</v>
      </c>
      <c r="F24" t="s">
        <v>59</v>
      </c>
      <c r="G24">
        <v>4</v>
      </c>
      <c r="H24">
        <v>137.12</v>
      </c>
      <c r="I24" s="16">
        <v>28.19</v>
      </c>
      <c r="J24" s="16">
        <f t="shared" si="0"/>
        <v>31.009000000000004</v>
      </c>
      <c r="K24" s="17">
        <f t="shared" si="1"/>
        <v>32.418500000000002</v>
      </c>
      <c r="L24" s="14">
        <v>63005</v>
      </c>
      <c r="M24" s="15">
        <v>112</v>
      </c>
    </row>
    <row r="25" spans="1:13">
      <c r="A25" s="14" t="s">
        <v>132</v>
      </c>
      <c r="B25" s="15" t="s">
        <v>133</v>
      </c>
      <c r="C25" s="14" t="s">
        <v>134</v>
      </c>
      <c r="D25" t="s">
        <v>76</v>
      </c>
      <c r="E25" t="s">
        <v>58</v>
      </c>
      <c r="F25" t="s">
        <v>59</v>
      </c>
      <c r="G25">
        <v>4</v>
      </c>
      <c r="H25">
        <v>2867.94</v>
      </c>
      <c r="I25" s="16">
        <f>H25/G25</f>
        <v>716.98500000000001</v>
      </c>
      <c r="J25" s="16">
        <f t="shared" si="0"/>
        <v>788.68350000000009</v>
      </c>
      <c r="K25" s="17">
        <f t="shared" si="1"/>
        <v>824.53274999999996</v>
      </c>
      <c r="L25" s="14">
        <v>63005</v>
      </c>
      <c r="M25" s="15">
        <v>112</v>
      </c>
    </row>
    <row r="26" spans="1:13">
      <c r="A26" s="14" t="s">
        <v>135</v>
      </c>
      <c r="B26" s="15" t="s">
        <v>136</v>
      </c>
      <c r="C26" s="14" t="s">
        <v>137</v>
      </c>
      <c r="D26" t="s">
        <v>138</v>
      </c>
      <c r="E26" t="s">
        <v>58</v>
      </c>
      <c r="F26" t="s">
        <v>71</v>
      </c>
      <c r="H26">
        <v>155.88</v>
      </c>
      <c r="I26" s="16">
        <v>171.47</v>
      </c>
      <c r="J26" s="16">
        <f t="shared" si="0"/>
        <v>188.61700000000002</v>
      </c>
      <c r="K26" s="17">
        <f t="shared" si="1"/>
        <v>197.19049999999999</v>
      </c>
      <c r="L26" s="14">
        <v>63001</v>
      </c>
      <c r="M26" s="15">
        <v>112</v>
      </c>
    </row>
    <row r="27" spans="1:13">
      <c r="A27" s="14" t="s">
        <v>139</v>
      </c>
      <c r="B27" s="15" t="s">
        <v>140</v>
      </c>
      <c r="C27" s="14" t="s">
        <v>141</v>
      </c>
      <c r="D27" t="s">
        <v>142</v>
      </c>
      <c r="E27" t="s">
        <v>58</v>
      </c>
      <c r="F27" t="s">
        <v>59</v>
      </c>
      <c r="G27">
        <v>4</v>
      </c>
      <c r="H27">
        <v>69.900000000000006</v>
      </c>
      <c r="I27" s="16">
        <f>H27/G27</f>
        <v>17.475000000000001</v>
      </c>
      <c r="J27" s="16">
        <f t="shared" si="0"/>
        <v>19.222500000000004</v>
      </c>
      <c r="K27" s="17">
        <f t="shared" si="1"/>
        <v>20.096250000000001</v>
      </c>
      <c r="L27" s="14">
        <v>63005</v>
      </c>
      <c r="M27" s="15">
        <v>112</v>
      </c>
    </row>
    <row r="28" spans="1:13">
      <c r="A28" s="14" t="s">
        <v>143</v>
      </c>
      <c r="B28" s="15" t="s">
        <v>144</v>
      </c>
      <c r="C28" s="14" t="s">
        <v>145</v>
      </c>
      <c r="D28" t="s">
        <v>146</v>
      </c>
      <c r="E28" t="s">
        <v>58</v>
      </c>
      <c r="F28" t="s">
        <v>59</v>
      </c>
      <c r="G28">
        <v>24</v>
      </c>
      <c r="H28">
        <v>55.6</v>
      </c>
      <c r="I28" s="16">
        <f>H28/G28</f>
        <v>2.3166666666666669</v>
      </c>
      <c r="J28" s="16">
        <f t="shared" si="0"/>
        <v>2.5483333333333338</v>
      </c>
      <c r="K28" s="17">
        <f t="shared" si="1"/>
        <v>2.6641666666666666</v>
      </c>
      <c r="L28" s="14">
        <v>63005</v>
      </c>
      <c r="M28" s="15">
        <v>112</v>
      </c>
    </row>
    <row r="29" spans="1:13">
      <c r="A29" s="14" t="s">
        <v>147</v>
      </c>
      <c r="B29" s="15" t="s">
        <v>148</v>
      </c>
      <c r="C29" s="14" t="s">
        <v>149</v>
      </c>
      <c r="D29" t="s">
        <v>146</v>
      </c>
      <c r="E29" t="s">
        <v>58</v>
      </c>
      <c r="G29">
        <v>0</v>
      </c>
      <c r="H29">
        <v>0</v>
      </c>
      <c r="I29" s="16">
        <v>0</v>
      </c>
      <c r="J29" s="16">
        <f t="shared" si="0"/>
        <v>0</v>
      </c>
      <c r="K29" s="17">
        <f t="shared" si="1"/>
        <v>0</v>
      </c>
      <c r="L29" s="14">
        <v>63005</v>
      </c>
      <c r="M29" s="15" t="s">
        <v>150</v>
      </c>
    </row>
    <row r="30" spans="1:13">
      <c r="A30" s="14" t="s">
        <v>151</v>
      </c>
      <c r="B30" s="15" t="s">
        <v>148</v>
      </c>
      <c r="C30" s="14" t="s">
        <v>152</v>
      </c>
      <c r="D30" t="s">
        <v>146</v>
      </c>
      <c r="E30" t="s">
        <v>58</v>
      </c>
      <c r="G30">
        <v>0</v>
      </c>
      <c r="H30">
        <v>0</v>
      </c>
      <c r="I30" s="16">
        <v>0</v>
      </c>
      <c r="J30" s="16">
        <f t="shared" si="0"/>
        <v>0</v>
      </c>
      <c r="K30" s="17">
        <f t="shared" si="1"/>
        <v>0</v>
      </c>
      <c r="L30" s="14">
        <v>63005</v>
      </c>
      <c r="M30" s="15" t="s">
        <v>150</v>
      </c>
    </row>
    <row r="31" spans="1:13">
      <c r="A31" s="14" t="s">
        <v>153</v>
      </c>
      <c r="B31" s="15" t="s">
        <v>148</v>
      </c>
      <c r="C31" s="14" t="s">
        <v>154</v>
      </c>
      <c r="D31" t="s">
        <v>146</v>
      </c>
      <c r="E31" t="s">
        <v>58</v>
      </c>
      <c r="G31">
        <v>0</v>
      </c>
      <c r="H31">
        <v>0</v>
      </c>
      <c r="I31" s="16">
        <v>0</v>
      </c>
      <c r="J31" s="16">
        <f t="shared" si="0"/>
        <v>0</v>
      </c>
      <c r="K31" s="17">
        <f t="shared" si="1"/>
        <v>0</v>
      </c>
      <c r="L31" s="14">
        <v>63005</v>
      </c>
      <c r="M31" s="15" t="s">
        <v>150</v>
      </c>
    </row>
    <row r="32" spans="1:13">
      <c r="A32" s="14" t="s">
        <v>155</v>
      </c>
      <c r="B32" s="15" t="s">
        <v>148</v>
      </c>
      <c r="C32" s="14" t="s">
        <v>156</v>
      </c>
      <c r="D32" t="s">
        <v>146</v>
      </c>
      <c r="E32" t="s">
        <v>58</v>
      </c>
      <c r="G32">
        <v>0</v>
      </c>
      <c r="H32">
        <v>0</v>
      </c>
      <c r="I32" s="16">
        <v>0</v>
      </c>
      <c r="J32" s="16">
        <f t="shared" si="0"/>
        <v>0</v>
      </c>
      <c r="K32" s="17">
        <f t="shared" si="1"/>
        <v>0</v>
      </c>
      <c r="L32" s="14">
        <v>63005</v>
      </c>
      <c r="M32" s="15" t="s">
        <v>150</v>
      </c>
    </row>
    <row r="33" spans="1:13">
      <c r="A33" s="14" t="s">
        <v>157</v>
      </c>
      <c r="B33" s="15" t="s">
        <v>158</v>
      </c>
      <c r="C33" s="14" t="s">
        <v>159</v>
      </c>
      <c r="D33" t="s">
        <v>57</v>
      </c>
      <c r="E33" t="s">
        <v>58</v>
      </c>
      <c r="F33" t="s">
        <v>59</v>
      </c>
      <c r="G33">
        <v>4</v>
      </c>
      <c r="H33">
        <v>95.18</v>
      </c>
      <c r="I33" s="16">
        <f>H33/G33</f>
        <v>23.795000000000002</v>
      </c>
      <c r="J33" s="16">
        <f t="shared" si="0"/>
        <v>26.174500000000005</v>
      </c>
      <c r="K33" s="17">
        <f t="shared" si="1"/>
        <v>27.364249999999998</v>
      </c>
      <c r="L33" s="14">
        <v>63005</v>
      </c>
      <c r="M33" s="15">
        <v>112</v>
      </c>
    </row>
    <row r="34" spans="1:13">
      <c r="A34" s="14" t="s">
        <v>160</v>
      </c>
      <c r="B34" s="15" t="s">
        <v>161</v>
      </c>
      <c r="C34" s="14" t="s">
        <v>162</v>
      </c>
      <c r="D34" t="s">
        <v>63</v>
      </c>
      <c r="E34" t="s">
        <v>64</v>
      </c>
      <c r="F34" t="s">
        <v>59</v>
      </c>
      <c r="G34">
        <v>1</v>
      </c>
      <c r="H34">
        <v>81.39</v>
      </c>
      <c r="I34" s="16">
        <f>H34/G34</f>
        <v>81.39</v>
      </c>
      <c r="J34" s="16">
        <f t="shared" si="0"/>
        <v>89.529000000000011</v>
      </c>
      <c r="K34" s="17">
        <f t="shared" si="1"/>
        <v>93.598499999999987</v>
      </c>
      <c r="L34" s="14">
        <v>63005</v>
      </c>
      <c r="M34" s="15">
        <v>112</v>
      </c>
    </row>
    <row r="35" spans="1:13">
      <c r="A35" s="14" t="s">
        <v>163</v>
      </c>
      <c r="B35" s="15" t="s">
        <v>164</v>
      </c>
      <c r="C35" s="14" t="s">
        <v>165</v>
      </c>
      <c r="D35" t="s">
        <v>57</v>
      </c>
      <c r="E35" t="s">
        <v>58</v>
      </c>
      <c r="F35" t="s">
        <v>59</v>
      </c>
      <c r="G35">
        <v>4</v>
      </c>
      <c r="H35">
        <v>279.47000000000003</v>
      </c>
      <c r="I35" s="16">
        <f t="shared" ref="I35:I41" si="4">H35/G35</f>
        <v>69.867500000000007</v>
      </c>
      <c r="J35" s="16">
        <f t="shared" si="0"/>
        <v>76.854250000000008</v>
      </c>
      <c r="K35" s="17">
        <f t="shared" si="1"/>
        <v>80.347625000000008</v>
      </c>
      <c r="L35" s="14">
        <v>63005</v>
      </c>
      <c r="M35" s="15">
        <v>112</v>
      </c>
    </row>
    <row r="36" spans="1:13">
      <c r="A36" s="14" t="s">
        <v>166</v>
      </c>
      <c r="B36" s="15" t="s">
        <v>167</v>
      </c>
      <c r="C36" s="14" t="s">
        <v>168</v>
      </c>
      <c r="D36" t="s">
        <v>57</v>
      </c>
      <c r="E36" t="s">
        <v>58</v>
      </c>
      <c r="F36" t="s">
        <v>59</v>
      </c>
      <c r="G36">
        <v>4</v>
      </c>
      <c r="H36">
        <v>173.33</v>
      </c>
      <c r="I36" s="16">
        <f t="shared" si="4"/>
        <v>43.332500000000003</v>
      </c>
      <c r="J36" s="16">
        <f t="shared" si="0"/>
        <v>47.66575000000001</v>
      </c>
      <c r="K36" s="17">
        <f t="shared" si="1"/>
        <v>49.832374999999999</v>
      </c>
      <c r="L36" s="14">
        <v>63005</v>
      </c>
      <c r="M36" s="15">
        <v>112</v>
      </c>
    </row>
    <row r="37" spans="1:13">
      <c r="A37" s="14" t="s">
        <v>169</v>
      </c>
      <c r="B37" s="15" t="s">
        <v>170</v>
      </c>
      <c r="C37" s="14" t="s">
        <v>171</v>
      </c>
      <c r="D37" t="s">
        <v>172</v>
      </c>
      <c r="E37" t="s">
        <v>58</v>
      </c>
      <c r="F37" t="s">
        <v>59</v>
      </c>
      <c r="G37">
        <v>6</v>
      </c>
      <c r="H37">
        <v>159.12</v>
      </c>
      <c r="I37" s="16">
        <f t="shared" si="4"/>
        <v>26.52</v>
      </c>
      <c r="J37" s="16">
        <f t="shared" si="0"/>
        <v>29.172000000000001</v>
      </c>
      <c r="K37" s="17">
        <f t="shared" si="1"/>
        <v>30.497999999999998</v>
      </c>
      <c r="L37" s="14">
        <v>63005</v>
      </c>
      <c r="M37" s="15">
        <v>112</v>
      </c>
    </row>
    <row r="38" spans="1:13">
      <c r="A38" s="14" t="s">
        <v>173</v>
      </c>
      <c r="B38" s="15" t="s">
        <v>174</v>
      </c>
      <c r="C38" s="14" t="s">
        <v>175</v>
      </c>
      <c r="D38" t="s">
        <v>76</v>
      </c>
      <c r="E38" t="s">
        <v>58</v>
      </c>
      <c r="F38" t="s">
        <v>59</v>
      </c>
      <c r="G38">
        <v>4</v>
      </c>
      <c r="H38">
        <v>353.77</v>
      </c>
      <c r="I38" s="16">
        <f t="shared" si="4"/>
        <v>88.442499999999995</v>
      </c>
      <c r="J38" s="16">
        <f t="shared" si="0"/>
        <v>97.286749999999998</v>
      </c>
      <c r="K38" s="17">
        <f t="shared" si="1"/>
        <v>101.70887499999999</v>
      </c>
      <c r="L38" s="14">
        <v>63005</v>
      </c>
      <c r="M38" s="15" t="s">
        <v>72</v>
      </c>
    </row>
    <row r="39" spans="1:13">
      <c r="A39" s="14" t="s">
        <v>176</v>
      </c>
      <c r="B39" s="15" t="s">
        <v>177</v>
      </c>
      <c r="C39" s="14" t="s">
        <v>178</v>
      </c>
      <c r="D39" t="s">
        <v>57</v>
      </c>
      <c r="E39" t="s">
        <v>58</v>
      </c>
      <c r="F39" t="s">
        <v>59</v>
      </c>
      <c r="G39">
        <v>4</v>
      </c>
      <c r="H39">
        <v>94.97</v>
      </c>
      <c r="I39" s="16">
        <f t="shared" si="4"/>
        <v>23.7425</v>
      </c>
      <c r="J39" s="16">
        <f t="shared" si="0"/>
        <v>26.116750000000003</v>
      </c>
      <c r="K39" s="17">
        <f t="shared" si="1"/>
        <v>27.303874999999998</v>
      </c>
      <c r="L39" s="14">
        <v>63005</v>
      </c>
      <c r="M39" s="15">
        <v>112</v>
      </c>
    </row>
    <row r="40" spans="1:13">
      <c r="A40" s="14" t="s">
        <v>179</v>
      </c>
      <c r="B40" s="15" t="s">
        <v>180</v>
      </c>
      <c r="C40" s="14" t="s">
        <v>181</v>
      </c>
      <c r="D40" t="s">
        <v>76</v>
      </c>
      <c r="E40" t="s">
        <v>58</v>
      </c>
      <c r="F40" t="s">
        <v>59</v>
      </c>
      <c r="G40">
        <v>4</v>
      </c>
      <c r="H40">
        <v>212.38</v>
      </c>
      <c r="I40" s="16">
        <f t="shared" si="4"/>
        <v>53.094999999999999</v>
      </c>
      <c r="J40" s="16">
        <f t="shared" si="0"/>
        <v>58.404500000000006</v>
      </c>
      <c r="K40" s="17">
        <f t="shared" si="1"/>
        <v>61.059249999999992</v>
      </c>
      <c r="L40" s="14">
        <v>63005</v>
      </c>
      <c r="M40" s="15">
        <v>112</v>
      </c>
    </row>
    <row r="41" spans="1:13">
      <c r="A41" s="14" t="s">
        <v>182</v>
      </c>
      <c r="B41" s="15" t="s">
        <v>183</v>
      </c>
      <c r="C41" s="14" t="s">
        <v>184</v>
      </c>
      <c r="D41" t="s">
        <v>63</v>
      </c>
      <c r="E41" t="s">
        <v>64</v>
      </c>
      <c r="F41" t="s">
        <v>59</v>
      </c>
      <c r="G41">
        <v>1</v>
      </c>
      <c r="H41">
        <v>64.739999999999995</v>
      </c>
      <c r="I41" s="16">
        <f t="shared" si="4"/>
        <v>64.739999999999995</v>
      </c>
      <c r="J41" s="16">
        <f t="shared" si="0"/>
        <v>71.213999999999999</v>
      </c>
      <c r="K41" s="17">
        <f t="shared" si="1"/>
        <v>74.450999999999993</v>
      </c>
      <c r="L41" s="14">
        <v>63005</v>
      </c>
      <c r="M41" s="15">
        <v>112</v>
      </c>
    </row>
    <row r="42" spans="1:13">
      <c r="A42" s="14" t="s">
        <v>185</v>
      </c>
      <c r="B42" s="15" t="s">
        <v>186</v>
      </c>
      <c r="C42" s="14" t="s">
        <v>187</v>
      </c>
      <c r="D42" t="s">
        <v>57</v>
      </c>
      <c r="E42" t="s">
        <v>58</v>
      </c>
      <c r="F42" t="s">
        <v>59</v>
      </c>
      <c r="G42">
        <v>4</v>
      </c>
      <c r="H42">
        <v>165.27</v>
      </c>
      <c r="I42" s="16">
        <f>H42/G42</f>
        <v>41.317500000000003</v>
      </c>
      <c r="J42" s="16">
        <f t="shared" si="0"/>
        <v>45.449250000000006</v>
      </c>
      <c r="K42" s="17">
        <f t="shared" si="1"/>
        <v>47.515124999999998</v>
      </c>
      <c r="L42" s="14">
        <v>63005</v>
      </c>
      <c r="M42" s="15">
        <v>112</v>
      </c>
    </row>
    <row r="43" spans="1:13">
      <c r="A43" s="14" t="s">
        <v>188</v>
      </c>
      <c r="B43" s="15" t="s">
        <v>189</v>
      </c>
      <c r="C43" s="14" t="s">
        <v>190</v>
      </c>
      <c r="D43" t="s">
        <v>63</v>
      </c>
      <c r="E43" t="s">
        <v>64</v>
      </c>
      <c r="F43" t="s">
        <v>59</v>
      </c>
      <c r="G43">
        <v>1</v>
      </c>
      <c r="H43">
        <v>98.15</v>
      </c>
      <c r="I43" s="16">
        <f>H43/G43</f>
        <v>98.15</v>
      </c>
      <c r="J43" s="16">
        <f t="shared" si="0"/>
        <v>107.96500000000002</v>
      </c>
      <c r="K43" s="17">
        <f t="shared" si="1"/>
        <v>112.8725</v>
      </c>
      <c r="L43" s="14">
        <v>63005</v>
      </c>
      <c r="M43" s="15">
        <v>112</v>
      </c>
    </row>
    <row r="44" spans="1:13">
      <c r="A44" s="14" t="s">
        <v>191</v>
      </c>
      <c r="B44" s="15">
        <v>608495</v>
      </c>
      <c r="C44" s="14" t="s">
        <v>192</v>
      </c>
      <c r="D44" t="s">
        <v>193</v>
      </c>
      <c r="E44" t="s">
        <v>64</v>
      </c>
      <c r="F44" t="s">
        <v>194</v>
      </c>
      <c r="G44">
        <v>1</v>
      </c>
      <c r="H44">
        <v>5.88</v>
      </c>
      <c r="I44" s="16">
        <v>6.47</v>
      </c>
      <c r="J44" s="16">
        <f t="shared" si="0"/>
        <v>7.117</v>
      </c>
      <c r="K44" s="17">
        <f t="shared" si="1"/>
        <v>7.4404999999999992</v>
      </c>
      <c r="L44" s="14">
        <v>63005</v>
      </c>
      <c r="M44" s="15">
        <v>112</v>
      </c>
    </row>
    <row r="45" spans="1:13">
      <c r="A45" s="14" t="s">
        <v>195</v>
      </c>
      <c r="B45" s="15" t="s">
        <v>196</v>
      </c>
      <c r="C45" s="14" t="s">
        <v>197</v>
      </c>
      <c r="D45" t="s">
        <v>57</v>
      </c>
      <c r="E45" t="s">
        <v>58</v>
      </c>
      <c r="F45" t="s">
        <v>59</v>
      </c>
      <c r="G45">
        <v>4</v>
      </c>
      <c r="H45">
        <v>111.49</v>
      </c>
      <c r="I45" s="16">
        <f>H45/G45</f>
        <v>27.872499999999999</v>
      </c>
      <c r="J45" s="16">
        <f t="shared" si="0"/>
        <v>30.659750000000003</v>
      </c>
      <c r="K45" s="17">
        <f t="shared" si="1"/>
        <v>32.053374999999996</v>
      </c>
      <c r="L45" s="14">
        <v>63005</v>
      </c>
      <c r="M45" s="15">
        <v>112</v>
      </c>
    </row>
    <row r="46" spans="1:13">
      <c r="A46" s="14" t="s">
        <v>198</v>
      </c>
      <c r="B46" s="15" t="s">
        <v>199</v>
      </c>
      <c r="C46" s="14" t="s">
        <v>200</v>
      </c>
      <c r="D46" t="s">
        <v>76</v>
      </c>
      <c r="E46" t="s">
        <v>58</v>
      </c>
      <c r="F46" t="s">
        <v>59</v>
      </c>
      <c r="G46">
        <v>4</v>
      </c>
      <c r="H46">
        <v>191.39</v>
      </c>
      <c r="I46" s="16">
        <f>H46/G46</f>
        <v>47.847499999999997</v>
      </c>
      <c r="J46" s="16">
        <f t="shared" si="0"/>
        <v>52.632249999999999</v>
      </c>
      <c r="K46" s="17">
        <f t="shared" si="1"/>
        <v>55.024624999999993</v>
      </c>
      <c r="L46" s="14">
        <v>63005</v>
      </c>
      <c r="M46" s="15">
        <v>112</v>
      </c>
    </row>
    <row r="47" spans="1:13">
      <c r="A47" s="14" t="s">
        <v>201</v>
      </c>
      <c r="B47" s="15" t="s">
        <v>202</v>
      </c>
      <c r="C47" s="14" t="s">
        <v>203</v>
      </c>
      <c r="D47" t="s">
        <v>57</v>
      </c>
      <c r="E47" t="s">
        <v>58</v>
      </c>
      <c r="F47" t="s">
        <v>59</v>
      </c>
      <c r="G47">
        <v>4</v>
      </c>
      <c r="H47">
        <v>67.36</v>
      </c>
      <c r="I47" s="16">
        <f>H47/G47</f>
        <v>16.84</v>
      </c>
      <c r="J47" s="16">
        <f t="shared" si="0"/>
        <v>18.524000000000001</v>
      </c>
      <c r="K47" s="17">
        <f t="shared" si="1"/>
        <v>19.366</v>
      </c>
      <c r="L47" s="14">
        <v>63005</v>
      </c>
      <c r="M47" s="15">
        <v>112</v>
      </c>
    </row>
    <row r="48" spans="1:13">
      <c r="A48" s="14" t="s">
        <v>204</v>
      </c>
      <c r="B48" s="15" t="s">
        <v>205</v>
      </c>
      <c r="C48" s="14" t="s">
        <v>206</v>
      </c>
      <c r="D48" t="s">
        <v>63</v>
      </c>
      <c r="E48" t="s">
        <v>64</v>
      </c>
      <c r="F48" t="s">
        <v>59</v>
      </c>
      <c r="G48">
        <v>1</v>
      </c>
      <c r="H48">
        <v>41.82</v>
      </c>
      <c r="I48" s="16">
        <f>H48/G48</f>
        <v>41.82</v>
      </c>
      <c r="J48" s="16">
        <f t="shared" si="0"/>
        <v>46.002000000000002</v>
      </c>
      <c r="K48" s="17">
        <f t="shared" si="1"/>
        <v>48.092999999999996</v>
      </c>
      <c r="L48" s="14">
        <v>63005</v>
      </c>
      <c r="M48" s="15">
        <v>112</v>
      </c>
    </row>
    <row r="49" spans="1:13">
      <c r="A49" s="14" t="s">
        <v>207</v>
      </c>
      <c r="B49" s="15" t="s">
        <v>208</v>
      </c>
      <c r="C49" s="14" t="s">
        <v>209</v>
      </c>
      <c r="D49" t="s">
        <v>57</v>
      </c>
      <c r="E49" t="s">
        <v>58</v>
      </c>
      <c r="F49" t="s">
        <v>71</v>
      </c>
      <c r="G49">
        <v>1</v>
      </c>
      <c r="H49">
        <v>80.91</v>
      </c>
      <c r="I49" s="16">
        <f>H49/G49</f>
        <v>80.91</v>
      </c>
      <c r="J49" s="16">
        <f t="shared" si="0"/>
        <v>89.001000000000005</v>
      </c>
      <c r="K49" s="17">
        <f t="shared" si="1"/>
        <v>93.046499999999995</v>
      </c>
      <c r="L49" s="14">
        <v>63005</v>
      </c>
      <c r="M49" s="15">
        <v>112</v>
      </c>
    </row>
    <row r="50" spans="1:13">
      <c r="A50" s="14" t="s">
        <v>210</v>
      </c>
      <c r="B50" s="18" t="s">
        <v>211</v>
      </c>
      <c r="C50" s="14" t="s">
        <v>212</v>
      </c>
      <c r="D50" s="19" t="s">
        <v>57</v>
      </c>
      <c r="E50" s="19" t="s">
        <v>58</v>
      </c>
      <c r="F50" s="19" t="s">
        <v>59</v>
      </c>
      <c r="G50" s="19">
        <v>259.68</v>
      </c>
      <c r="H50" s="19">
        <v>64.92</v>
      </c>
      <c r="I50" s="20">
        <v>71.41</v>
      </c>
      <c r="J50" s="20">
        <f t="shared" si="0"/>
        <v>78.551000000000002</v>
      </c>
      <c r="K50" s="17">
        <f t="shared" si="1"/>
        <v>82.121499999999983</v>
      </c>
      <c r="L50" s="14">
        <v>63005</v>
      </c>
      <c r="M50" s="18">
        <v>112</v>
      </c>
    </row>
    <row r="51" spans="1:13">
      <c r="A51" s="14" t="s">
        <v>213</v>
      </c>
      <c r="B51" s="18" t="s">
        <v>214</v>
      </c>
      <c r="C51" s="14" t="s">
        <v>215</v>
      </c>
      <c r="D51" s="19" t="s">
        <v>63</v>
      </c>
      <c r="E51" s="19" t="s">
        <v>64</v>
      </c>
      <c r="F51" s="19" t="s">
        <v>71</v>
      </c>
      <c r="G51" s="19"/>
      <c r="H51" s="19">
        <v>132.71</v>
      </c>
      <c r="I51" s="20">
        <v>145.97999999999999</v>
      </c>
      <c r="J51" s="20">
        <f t="shared" si="0"/>
        <v>160.578</v>
      </c>
      <c r="K51" s="17">
        <f t="shared" si="1"/>
        <v>167.87699999999998</v>
      </c>
      <c r="L51" s="14">
        <v>63005</v>
      </c>
      <c r="M51" s="18" t="s">
        <v>72</v>
      </c>
    </row>
    <row r="52" spans="1:13">
      <c r="A52" s="14" t="s">
        <v>216</v>
      </c>
      <c r="B52" s="15" t="s">
        <v>217</v>
      </c>
      <c r="C52" s="14" t="s">
        <v>218</v>
      </c>
      <c r="D52" t="s">
        <v>63</v>
      </c>
      <c r="E52" t="s">
        <v>64</v>
      </c>
      <c r="F52" t="s">
        <v>71</v>
      </c>
      <c r="G52">
        <v>1</v>
      </c>
      <c r="H52">
        <v>125.17</v>
      </c>
      <c r="I52" s="16">
        <f>H52/G52</f>
        <v>125.17</v>
      </c>
      <c r="J52" s="16">
        <f t="shared" si="0"/>
        <v>137.68700000000001</v>
      </c>
      <c r="K52" s="17">
        <f t="shared" si="1"/>
        <v>143.94549999999998</v>
      </c>
      <c r="L52" s="14">
        <v>63005</v>
      </c>
      <c r="M52" s="15" t="s">
        <v>72</v>
      </c>
    </row>
    <row r="53" spans="1:13">
      <c r="A53" s="14" t="s">
        <v>219</v>
      </c>
      <c r="B53" s="15" t="s">
        <v>220</v>
      </c>
      <c r="C53" s="14" t="s">
        <v>221</v>
      </c>
      <c r="D53" t="s">
        <v>57</v>
      </c>
      <c r="E53" t="s">
        <v>58</v>
      </c>
      <c r="F53" t="s">
        <v>59</v>
      </c>
      <c r="G53">
        <v>4</v>
      </c>
      <c r="H53">
        <v>166.45</v>
      </c>
      <c r="I53" s="16">
        <f>H53/G53</f>
        <v>41.612499999999997</v>
      </c>
      <c r="J53" s="16">
        <f t="shared" si="0"/>
        <v>45.77375</v>
      </c>
      <c r="K53" s="17">
        <f t="shared" si="1"/>
        <v>47.85437499999999</v>
      </c>
      <c r="L53" s="14">
        <v>63005</v>
      </c>
      <c r="M53" s="15">
        <v>112</v>
      </c>
    </row>
    <row r="54" spans="1:13">
      <c r="A54" s="14" t="s">
        <v>222</v>
      </c>
      <c r="B54" s="15" t="s">
        <v>223</v>
      </c>
      <c r="C54" s="14" t="s">
        <v>224</v>
      </c>
      <c r="D54" t="s">
        <v>225</v>
      </c>
      <c r="E54" t="s">
        <v>58</v>
      </c>
      <c r="F54" t="s">
        <v>71</v>
      </c>
      <c r="H54">
        <v>52.88</v>
      </c>
      <c r="I54" s="16">
        <v>58.17</v>
      </c>
      <c r="J54" s="16">
        <f t="shared" si="0"/>
        <v>63.987000000000009</v>
      </c>
      <c r="K54" s="17">
        <f t="shared" si="1"/>
        <v>66.895499999999998</v>
      </c>
      <c r="L54" s="14">
        <v>63005</v>
      </c>
      <c r="M54" s="15">
        <v>112</v>
      </c>
    </row>
    <row r="55" spans="1:13">
      <c r="A55" s="14" t="s">
        <v>226</v>
      </c>
      <c r="B55" s="15" t="s">
        <v>211</v>
      </c>
      <c r="C55" s="14" t="s">
        <v>227</v>
      </c>
      <c r="D55" t="s">
        <v>228</v>
      </c>
      <c r="E55" t="s">
        <v>58</v>
      </c>
      <c r="F55" t="s">
        <v>59</v>
      </c>
      <c r="G55">
        <v>4</v>
      </c>
      <c r="H55">
        <v>312.86</v>
      </c>
      <c r="I55" s="16">
        <f>H55/G55</f>
        <v>78.215000000000003</v>
      </c>
      <c r="J55" s="16">
        <f t="shared" si="0"/>
        <v>86.036500000000004</v>
      </c>
      <c r="K55" s="17">
        <f t="shared" si="1"/>
        <v>89.947249999999997</v>
      </c>
      <c r="L55" s="14">
        <v>63005</v>
      </c>
      <c r="M55" s="15">
        <v>112</v>
      </c>
    </row>
    <row r="56" spans="1:13">
      <c r="A56" s="14" t="s">
        <v>229</v>
      </c>
      <c r="B56" s="15"/>
      <c r="C56" s="14" t="s">
        <v>230</v>
      </c>
      <c r="D56" t="s">
        <v>231</v>
      </c>
      <c r="E56" t="s">
        <v>64</v>
      </c>
      <c r="F56" t="s">
        <v>232</v>
      </c>
      <c r="G56">
        <v>6.94</v>
      </c>
      <c r="H56">
        <v>3.47</v>
      </c>
      <c r="I56" s="16">
        <v>3.82</v>
      </c>
      <c r="J56" s="16">
        <f t="shared" si="0"/>
        <v>4.202</v>
      </c>
      <c r="K56" s="17">
        <f t="shared" si="1"/>
        <v>4.3929999999999998</v>
      </c>
      <c r="L56" s="14">
        <v>63005</v>
      </c>
      <c r="M56" s="15">
        <v>112</v>
      </c>
    </row>
    <row r="57" spans="1:13">
      <c r="A57" s="14" t="s">
        <v>233</v>
      </c>
      <c r="B57" s="15" t="s">
        <v>234</v>
      </c>
      <c r="C57" s="14" t="s">
        <v>235</v>
      </c>
      <c r="D57" t="s">
        <v>57</v>
      </c>
      <c r="E57" t="s">
        <v>58</v>
      </c>
      <c r="F57" t="s">
        <v>71</v>
      </c>
      <c r="H57">
        <v>171.13</v>
      </c>
      <c r="I57" s="16">
        <v>188.24</v>
      </c>
      <c r="J57" s="16">
        <f t="shared" si="0"/>
        <v>207.06400000000002</v>
      </c>
      <c r="K57" s="17">
        <f t="shared" si="1"/>
        <v>216.476</v>
      </c>
      <c r="L57" s="14">
        <v>63005</v>
      </c>
      <c r="M57" s="15">
        <v>112</v>
      </c>
    </row>
    <row r="58" spans="1:13">
      <c r="A58" s="14" t="s">
        <v>236</v>
      </c>
      <c r="B58" s="15" t="s">
        <v>237</v>
      </c>
      <c r="C58" s="14" t="s">
        <v>238</v>
      </c>
      <c r="D58" t="s">
        <v>193</v>
      </c>
      <c r="E58" t="s">
        <v>58</v>
      </c>
      <c r="F58" t="s">
        <v>71</v>
      </c>
      <c r="G58">
        <v>58.11</v>
      </c>
      <c r="H58">
        <v>5.81</v>
      </c>
      <c r="I58" s="16">
        <v>6.39</v>
      </c>
      <c r="J58" s="16">
        <f t="shared" si="0"/>
        <v>7.0289999999999999</v>
      </c>
      <c r="K58" s="17">
        <f t="shared" si="1"/>
        <v>7.3484999999999987</v>
      </c>
      <c r="L58" s="14">
        <v>63005</v>
      </c>
      <c r="M58" s="15">
        <v>112</v>
      </c>
    </row>
    <row r="59" spans="1:13">
      <c r="A59" s="14" t="s">
        <v>239</v>
      </c>
      <c r="B59" s="15" t="s">
        <v>240</v>
      </c>
      <c r="C59" s="14" t="s">
        <v>241</v>
      </c>
      <c r="F59" t="s">
        <v>59</v>
      </c>
      <c r="G59">
        <v>84.51</v>
      </c>
      <c r="H59">
        <v>21.13</v>
      </c>
      <c r="I59" s="16">
        <v>23.24</v>
      </c>
      <c r="J59" s="16">
        <f t="shared" si="0"/>
        <v>25.564</v>
      </c>
      <c r="K59" s="17">
        <f t="shared" si="1"/>
        <v>26.725999999999996</v>
      </c>
      <c r="L59" s="14">
        <v>63005</v>
      </c>
      <c r="M59" s="15">
        <v>112</v>
      </c>
    </row>
    <row r="60" spans="1:13">
      <c r="A60" s="14" t="s">
        <v>242</v>
      </c>
      <c r="B60" s="15" t="s">
        <v>243</v>
      </c>
      <c r="C60" s="14" t="s">
        <v>244</v>
      </c>
      <c r="D60" t="s">
        <v>228</v>
      </c>
      <c r="E60" t="s">
        <v>58</v>
      </c>
      <c r="F60" t="s">
        <v>59</v>
      </c>
      <c r="G60">
        <v>4</v>
      </c>
      <c r="H60">
        <v>209.5</v>
      </c>
      <c r="I60" s="16">
        <f t="shared" ref="I60:I66" si="5">H60/G60</f>
        <v>52.375</v>
      </c>
      <c r="J60" s="16">
        <f t="shared" si="0"/>
        <v>57.612500000000004</v>
      </c>
      <c r="K60" s="17">
        <f t="shared" si="1"/>
        <v>60.231249999999996</v>
      </c>
      <c r="L60" s="14">
        <v>63005</v>
      </c>
      <c r="M60" s="15">
        <v>112</v>
      </c>
    </row>
    <row r="61" spans="1:13">
      <c r="A61" s="14" t="s">
        <v>245</v>
      </c>
      <c r="B61" s="15" t="s">
        <v>246</v>
      </c>
      <c r="C61" s="14" t="s">
        <v>247</v>
      </c>
      <c r="D61" t="s">
        <v>228</v>
      </c>
      <c r="E61" t="s">
        <v>58</v>
      </c>
      <c r="F61" t="s">
        <v>59</v>
      </c>
      <c r="G61">
        <v>4</v>
      </c>
      <c r="H61">
        <v>215.54</v>
      </c>
      <c r="I61" s="16">
        <f t="shared" si="5"/>
        <v>53.884999999999998</v>
      </c>
      <c r="J61" s="16">
        <f t="shared" si="0"/>
        <v>59.273500000000006</v>
      </c>
      <c r="K61" s="17">
        <f t="shared" si="1"/>
        <v>61.967749999999995</v>
      </c>
      <c r="L61" s="14">
        <v>63005</v>
      </c>
      <c r="M61" s="15">
        <v>112</v>
      </c>
    </row>
    <row r="62" spans="1:13">
      <c r="A62" s="14" t="s">
        <v>248</v>
      </c>
      <c r="B62" s="15" t="s">
        <v>249</v>
      </c>
      <c r="C62" s="14" t="s">
        <v>250</v>
      </c>
      <c r="D62" t="s">
        <v>228</v>
      </c>
      <c r="E62" t="s">
        <v>58</v>
      </c>
      <c r="F62" t="s">
        <v>59</v>
      </c>
      <c r="G62">
        <v>4</v>
      </c>
      <c r="H62">
        <v>91.1</v>
      </c>
      <c r="I62" s="16">
        <f t="shared" si="5"/>
        <v>22.774999999999999</v>
      </c>
      <c r="J62" s="16">
        <f t="shared" si="0"/>
        <v>25.052500000000002</v>
      </c>
      <c r="K62" s="17">
        <f t="shared" si="1"/>
        <v>26.191249999999997</v>
      </c>
      <c r="L62" s="14">
        <v>63005</v>
      </c>
      <c r="M62" s="15">
        <v>112</v>
      </c>
    </row>
    <row r="63" spans="1:13">
      <c r="A63" s="14" t="s">
        <v>251</v>
      </c>
      <c r="B63" s="15" t="s">
        <v>252</v>
      </c>
      <c r="C63" s="14" t="s">
        <v>253</v>
      </c>
      <c r="D63" t="s">
        <v>254</v>
      </c>
      <c r="E63" t="s">
        <v>58</v>
      </c>
      <c r="F63" t="s">
        <v>59</v>
      </c>
      <c r="G63">
        <v>4</v>
      </c>
      <c r="H63">
        <v>240.28</v>
      </c>
      <c r="I63" s="16">
        <f t="shared" si="5"/>
        <v>60.07</v>
      </c>
      <c r="J63" s="16">
        <f t="shared" si="0"/>
        <v>66.077000000000012</v>
      </c>
      <c r="K63" s="17">
        <f t="shared" si="1"/>
        <v>69.080500000000001</v>
      </c>
      <c r="L63" s="14">
        <v>63005</v>
      </c>
      <c r="M63" s="15">
        <v>112</v>
      </c>
    </row>
    <row r="64" spans="1:13">
      <c r="A64" s="14" t="s">
        <v>255</v>
      </c>
      <c r="B64" s="15" t="s">
        <v>256</v>
      </c>
      <c r="C64" s="14" t="s">
        <v>257</v>
      </c>
      <c r="D64" t="s">
        <v>225</v>
      </c>
      <c r="E64" t="s">
        <v>58</v>
      </c>
      <c r="F64" t="s">
        <v>59</v>
      </c>
      <c r="G64">
        <v>4</v>
      </c>
      <c r="H64">
        <v>174.59</v>
      </c>
      <c r="I64" s="16">
        <f t="shared" si="5"/>
        <v>43.647500000000001</v>
      </c>
      <c r="J64" s="16">
        <f t="shared" si="0"/>
        <v>48.012250000000002</v>
      </c>
      <c r="K64" s="17">
        <f t="shared" si="1"/>
        <v>50.194624999999995</v>
      </c>
      <c r="L64" s="14">
        <v>63005</v>
      </c>
      <c r="M64" s="15">
        <v>112</v>
      </c>
    </row>
    <row r="65" spans="1:13">
      <c r="A65" s="14" t="s">
        <v>258</v>
      </c>
      <c r="B65" s="15" t="s">
        <v>259</v>
      </c>
      <c r="C65" s="14" t="s">
        <v>260</v>
      </c>
      <c r="D65" t="s">
        <v>57</v>
      </c>
      <c r="E65" t="s">
        <v>58</v>
      </c>
      <c r="F65" t="s">
        <v>59</v>
      </c>
      <c r="G65">
        <v>4</v>
      </c>
      <c r="H65">
        <v>233.95</v>
      </c>
      <c r="I65" s="16">
        <f t="shared" si="5"/>
        <v>58.487499999999997</v>
      </c>
      <c r="J65" s="16">
        <f t="shared" si="0"/>
        <v>64.336250000000007</v>
      </c>
      <c r="K65" s="17">
        <f t="shared" si="1"/>
        <v>67.26062499999999</v>
      </c>
      <c r="L65" s="14">
        <v>63005</v>
      </c>
      <c r="M65" s="15">
        <v>112</v>
      </c>
    </row>
    <row r="66" spans="1:13">
      <c r="A66" s="14" t="s">
        <v>261</v>
      </c>
      <c r="B66" s="15" t="s">
        <v>262</v>
      </c>
      <c r="C66" s="14" t="s">
        <v>263</v>
      </c>
      <c r="D66" t="s">
        <v>57</v>
      </c>
      <c r="E66" t="s">
        <v>58</v>
      </c>
      <c r="F66" t="s">
        <v>59</v>
      </c>
      <c r="G66">
        <v>4</v>
      </c>
      <c r="H66">
        <v>112.72</v>
      </c>
      <c r="I66" s="16">
        <f t="shared" si="5"/>
        <v>28.18</v>
      </c>
      <c r="J66" s="16">
        <f t="shared" si="0"/>
        <v>30.998000000000001</v>
      </c>
      <c r="K66" s="17">
        <f t="shared" si="1"/>
        <v>32.406999999999996</v>
      </c>
      <c r="L66" s="14">
        <v>63005</v>
      </c>
      <c r="M66" s="15">
        <v>112</v>
      </c>
    </row>
    <row r="67" spans="1:13">
      <c r="A67" s="14" t="s">
        <v>264</v>
      </c>
      <c r="B67" s="15" t="s">
        <v>265</v>
      </c>
      <c r="C67" s="14" t="s">
        <v>266</v>
      </c>
      <c r="D67" t="s">
        <v>63</v>
      </c>
      <c r="E67" t="s">
        <v>64</v>
      </c>
      <c r="F67" t="s">
        <v>71</v>
      </c>
      <c r="H67">
        <v>75.959999999999994</v>
      </c>
      <c r="I67" s="16">
        <v>83.56</v>
      </c>
      <c r="J67" s="16">
        <f t="shared" si="0"/>
        <v>91.916000000000011</v>
      </c>
      <c r="K67" s="17">
        <f t="shared" si="1"/>
        <v>96.093999999999994</v>
      </c>
      <c r="L67" s="14">
        <v>63005</v>
      </c>
      <c r="M67" s="15" t="s">
        <v>72</v>
      </c>
    </row>
    <row r="68" spans="1:13">
      <c r="A68" s="14" t="s">
        <v>267</v>
      </c>
      <c r="B68" s="15" t="s">
        <v>268</v>
      </c>
      <c r="C68" s="14" t="s">
        <v>269</v>
      </c>
      <c r="D68" t="s">
        <v>57</v>
      </c>
      <c r="E68" t="s">
        <v>58</v>
      </c>
      <c r="F68" t="s">
        <v>59</v>
      </c>
      <c r="G68">
        <v>4</v>
      </c>
      <c r="H68">
        <v>274.87</v>
      </c>
      <c r="I68" s="16">
        <v>83.56</v>
      </c>
      <c r="J68" s="16">
        <f t="shared" ref="J68:J131" si="6">I68*1.1</f>
        <v>91.916000000000011</v>
      </c>
      <c r="K68" s="17">
        <f t="shared" ref="K68:K131" si="7">I68*1.15</f>
        <v>96.093999999999994</v>
      </c>
      <c r="L68" s="14">
        <v>63005</v>
      </c>
      <c r="M68" s="15">
        <v>112</v>
      </c>
    </row>
    <row r="69" spans="1:13">
      <c r="A69" s="14" t="s">
        <v>270</v>
      </c>
      <c r="B69" s="15" t="s">
        <v>271</v>
      </c>
      <c r="C69" s="14" t="s">
        <v>272</v>
      </c>
      <c r="D69" t="s">
        <v>273</v>
      </c>
      <c r="E69" t="s">
        <v>274</v>
      </c>
      <c r="F69" t="s">
        <v>275</v>
      </c>
      <c r="H69">
        <v>152.80000000000001</v>
      </c>
      <c r="I69" s="16">
        <v>168.08</v>
      </c>
      <c r="J69" s="16">
        <f t="shared" si="6"/>
        <v>184.88800000000003</v>
      </c>
      <c r="K69" s="17">
        <f t="shared" si="7"/>
        <v>193.292</v>
      </c>
      <c r="L69" s="14">
        <v>63005</v>
      </c>
      <c r="M69" s="15" t="s">
        <v>276</v>
      </c>
    </row>
    <row r="70" spans="1:13">
      <c r="A70" s="14" t="s">
        <v>277</v>
      </c>
      <c r="B70" s="15" t="s">
        <v>278</v>
      </c>
      <c r="C70" s="14" t="s">
        <v>279</v>
      </c>
      <c r="D70" t="s">
        <v>280</v>
      </c>
      <c r="E70" t="s">
        <v>274</v>
      </c>
      <c r="F70" t="s">
        <v>275</v>
      </c>
      <c r="H70">
        <v>8.48</v>
      </c>
      <c r="I70" s="16">
        <v>9.33</v>
      </c>
      <c r="J70" s="16">
        <f t="shared" si="6"/>
        <v>10.263000000000002</v>
      </c>
      <c r="K70" s="17">
        <f t="shared" si="7"/>
        <v>10.7295</v>
      </c>
      <c r="L70" s="14">
        <v>63005</v>
      </c>
      <c r="M70" s="15" t="s">
        <v>281</v>
      </c>
    </row>
    <row r="71" spans="1:13">
      <c r="A71" s="14" t="s">
        <v>282</v>
      </c>
      <c r="B71" s="15" t="s">
        <v>283</v>
      </c>
      <c r="C71" s="14" t="s">
        <v>284</v>
      </c>
      <c r="D71" t="s">
        <v>285</v>
      </c>
      <c r="E71" t="s">
        <v>274</v>
      </c>
      <c r="F71" t="s">
        <v>275</v>
      </c>
      <c r="H71">
        <v>11.74</v>
      </c>
      <c r="I71" s="16">
        <v>12.91</v>
      </c>
      <c r="J71" s="16">
        <f t="shared" si="6"/>
        <v>14.201000000000001</v>
      </c>
      <c r="K71" s="17">
        <f t="shared" si="7"/>
        <v>14.846499999999999</v>
      </c>
      <c r="L71" s="14">
        <v>63005</v>
      </c>
      <c r="M71" s="15" t="s">
        <v>281</v>
      </c>
    </row>
    <row r="72" spans="1:13">
      <c r="A72" s="14" t="s">
        <v>286</v>
      </c>
      <c r="B72" s="15" t="s">
        <v>287</v>
      </c>
      <c r="C72" s="14" t="s">
        <v>288</v>
      </c>
      <c r="D72" t="s">
        <v>289</v>
      </c>
      <c r="E72" t="s">
        <v>274</v>
      </c>
      <c r="F72" t="s">
        <v>275</v>
      </c>
      <c r="H72">
        <v>12.9</v>
      </c>
      <c r="I72" s="16">
        <v>14.19</v>
      </c>
      <c r="J72" s="16">
        <f t="shared" si="6"/>
        <v>15.609</v>
      </c>
      <c r="K72" s="17">
        <f t="shared" si="7"/>
        <v>16.318499999999997</v>
      </c>
      <c r="L72" s="14">
        <v>63005</v>
      </c>
      <c r="M72" s="15" t="s">
        <v>281</v>
      </c>
    </row>
    <row r="73" spans="1:13">
      <c r="A73" s="14" t="s">
        <v>290</v>
      </c>
      <c r="B73" s="15" t="s">
        <v>291</v>
      </c>
      <c r="C73" s="14" t="s">
        <v>292</v>
      </c>
      <c r="D73" t="s">
        <v>280</v>
      </c>
      <c r="E73" t="s">
        <v>274</v>
      </c>
      <c r="F73" t="s">
        <v>275</v>
      </c>
      <c r="H73">
        <v>38.85</v>
      </c>
      <c r="I73" s="16">
        <v>42.74</v>
      </c>
      <c r="J73" s="16">
        <f t="shared" si="6"/>
        <v>47.014000000000003</v>
      </c>
      <c r="K73" s="17">
        <f t="shared" si="7"/>
        <v>49.150999999999996</v>
      </c>
      <c r="L73" s="14">
        <v>63005</v>
      </c>
      <c r="M73" s="15" t="s">
        <v>281</v>
      </c>
    </row>
    <row r="74" spans="1:13">
      <c r="A74" s="14" t="s">
        <v>293</v>
      </c>
      <c r="B74" s="15" t="s">
        <v>294</v>
      </c>
      <c r="C74" s="14" t="s">
        <v>295</v>
      </c>
      <c r="D74" t="s">
        <v>296</v>
      </c>
      <c r="E74" t="s">
        <v>274</v>
      </c>
      <c r="F74" t="s">
        <v>275</v>
      </c>
      <c r="H74">
        <v>52.61</v>
      </c>
      <c r="I74" s="16">
        <v>57.87</v>
      </c>
      <c r="J74" s="16">
        <f t="shared" si="6"/>
        <v>63.657000000000004</v>
      </c>
      <c r="K74" s="17">
        <f t="shared" si="7"/>
        <v>66.550499999999985</v>
      </c>
      <c r="L74" s="14">
        <v>63005</v>
      </c>
      <c r="M74" s="15" t="s">
        <v>281</v>
      </c>
    </row>
    <row r="75" spans="1:13">
      <c r="A75" s="14" t="s">
        <v>297</v>
      </c>
      <c r="B75" s="15" t="s">
        <v>298</v>
      </c>
      <c r="C75" s="14" t="s">
        <v>299</v>
      </c>
      <c r="D75" t="s">
        <v>300</v>
      </c>
      <c r="E75" t="s">
        <v>274</v>
      </c>
      <c r="F75" t="s">
        <v>275</v>
      </c>
      <c r="H75">
        <v>56.79</v>
      </c>
      <c r="I75" s="16">
        <v>62.47</v>
      </c>
      <c r="J75" s="16">
        <f t="shared" si="6"/>
        <v>68.716999999999999</v>
      </c>
      <c r="K75" s="17">
        <f t="shared" si="7"/>
        <v>71.840499999999992</v>
      </c>
      <c r="L75" s="14">
        <v>63005</v>
      </c>
      <c r="M75" s="15" t="s">
        <v>281</v>
      </c>
    </row>
    <row r="76" spans="1:13">
      <c r="A76" s="14" t="s">
        <v>301</v>
      </c>
      <c r="B76" s="15" t="s">
        <v>302</v>
      </c>
      <c r="C76" s="14" t="s">
        <v>303</v>
      </c>
      <c r="D76" t="s">
        <v>296</v>
      </c>
      <c r="E76" t="s">
        <v>274</v>
      </c>
      <c r="F76" t="s">
        <v>275</v>
      </c>
      <c r="H76">
        <v>62.47</v>
      </c>
      <c r="I76" s="16">
        <v>62.47</v>
      </c>
      <c r="J76" s="16">
        <f t="shared" si="6"/>
        <v>68.716999999999999</v>
      </c>
      <c r="K76" s="17">
        <f t="shared" si="7"/>
        <v>71.840499999999992</v>
      </c>
      <c r="L76" s="14">
        <v>63005</v>
      </c>
      <c r="M76" s="15" t="s">
        <v>281</v>
      </c>
    </row>
    <row r="77" spans="1:13">
      <c r="A77" s="14" t="s">
        <v>304</v>
      </c>
      <c r="B77" s="15" t="s">
        <v>305</v>
      </c>
      <c r="C77" s="14" t="s">
        <v>306</v>
      </c>
      <c r="D77" t="s">
        <v>300</v>
      </c>
      <c r="E77" t="s">
        <v>274</v>
      </c>
      <c r="F77" t="s">
        <v>275</v>
      </c>
      <c r="H77">
        <v>69.44</v>
      </c>
      <c r="I77" s="16">
        <v>69.44</v>
      </c>
      <c r="J77" s="16">
        <f t="shared" si="6"/>
        <v>76.384</v>
      </c>
      <c r="K77" s="17">
        <f t="shared" si="7"/>
        <v>79.855999999999995</v>
      </c>
      <c r="L77" s="14">
        <v>63005</v>
      </c>
      <c r="M77" s="15" t="s">
        <v>281</v>
      </c>
    </row>
    <row r="78" spans="1:13">
      <c r="A78" s="14" t="s">
        <v>307</v>
      </c>
      <c r="B78" s="15" t="s">
        <v>308</v>
      </c>
      <c r="C78" s="14" t="s">
        <v>309</v>
      </c>
      <c r="D78" t="s">
        <v>296</v>
      </c>
      <c r="E78" t="s">
        <v>274</v>
      </c>
      <c r="F78" t="s">
        <v>275</v>
      </c>
      <c r="H78">
        <v>14.2</v>
      </c>
      <c r="I78" s="16">
        <v>15.62</v>
      </c>
      <c r="J78" s="16">
        <f t="shared" si="6"/>
        <v>17.182000000000002</v>
      </c>
      <c r="K78" s="17">
        <f t="shared" si="7"/>
        <v>17.962999999999997</v>
      </c>
      <c r="L78" s="14">
        <v>63005</v>
      </c>
      <c r="M78" s="15" t="s">
        <v>281</v>
      </c>
    </row>
    <row r="79" spans="1:13">
      <c r="A79" s="14" t="s">
        <v>310</v>
      </c>
      <c r="B79" s="15" t="s">
        <v>311</v>
      </c>
      <c r="C79" s="14" t="s">
        <v>312</v>
      </c>
      <c r="D79" t="s">
        <v>296</v>
      </c>
      <c r="E79" t="s">
        <v>274</v>
      </c>
      <c r="F79" t="s">
        <v>275</v>
      </c>
      <c r="H79">
        <v>18.760000000000002</v>
      </c>
      <c r="I79" s="16">
        <v>20.64</v>
      </c>
      <c r="J79" s="16">
        <f t="shared" si="6"/>
        <v>22.704000000000004</v>
      </c>
      <c r="K79" s="17">
        <f t="shared" si="7"/>
        <v>23.735999999999997</v>
      </c>
      <c r="L79" s="14">
        <v>63005</v>
      </c>
      <c r="M79" s="15" t="s">
        <v>281</v>
      </c>
    </row>
    <row r="80" spans="1:13">
      <c r="A80" s="14" t="s">
        <v>313</v>
      </c>
      <c r="B80" s="15" t="s">
        <v>314</v>
      </c>
      <c r="C80" s="14" t="s">
        <v>315</v>
      </c>
      <c r="D80" t="s">
        <v>296</v>
      </c>
      <c r="E80" t="s">
        <v>274</v>
      </c>
      <c r="F80" t="s">
        <v>275</v>
      </c>
      <c r="H80">
        <v>69.14</v>
      </c>
      <c r="I80" s="16">
        <v>76.05</v>
      </c>
      <c r="J80" s="16">
        <f t="shared" si="6"/>
        <v>83.655000000000001</v>
      </c>
      <c r="K80" s="17">
        <f t="shared" si="7"/>
        <v>87.457499999999996</v>
      </c>
      <c r="L80" s="14">
        <v>63005</v>
      </c>
      <c r="M80" s="15" t="s">
        <v>276</v>
      </c>
    </row>
    <row r="81" spans="1:13">
      <c r="A81" s="14" t="s">
        <v>316</v>
      </c>
      <c r="B81" s="15" t="s">
        <v>317</v>
      </c>
      <c r="C81" s="14" t="s">
        <v>318</v>
      </c>
      <c r="D81" t="s">
        <v>300</v>
      </c>
      <c r="E81" t="s">
        <v>274</v>
      </c>
      <c r="F81" t="s">
        <v>275</v>
      </c>
      <c r="H81">
        <v>76.7</v>
      </c>
      <c r="I81" s="16">
        <v>84.37</v>
      </c>
      <c r="J81" s="16">
        <f t="shared" si="6"/>
        <v>92.807000000000016</v>
      </c>
      <c r="K81" s="17">
        <f t="shared" si="7"/>
        <v>97.025499999999994</v>
      </c>
      <c r="L81" s="14">
        <v>63005</v>
      </c>
      <c r="M81" s="15" t="s">
        <v>276</v>
      </c>
    </row>
    <row r="82" spans="1:13">
      <c r="A82" s="14" t="s">
        <v>319</v>
      </c>
      <c r="B82" s="15" t="s">
        <v>320</v>
      </c>
      <c r="C82" s="14" t="s">
        <v>321</v>
      </c>
      <c r="D82" t="s">
        <v>296</v>
      </c>
      <c r="E82" t="s">
        <v>274</v>
      </c>
      <c r="F82" t="s">
        <v>275</v>
      </c>
      <c r="H82">
        <v>404.37</v>
      </c>
      <c r="I82" s="16">
        <v>444.81</v>
      </c>
      <c r="J82" s="16">
        <f t="shared" si="6"/>
        <v>489.29100000000005</v>
      </c>
      <c r="K82" s="17">
        <f t="shared" si="7"/>
        <v>511.53149999999994</v>
      </c>
      <c r="L82" s="14">
        <v>63005</v>
      </c>
      <c r="M82" s="15" t="s">
        <v>276</v>
      </c>
    </row>
    <row r="83" spans="1:13">
      <c r="A83" s="14" t="s">
        <v>322</v>
      </c>
      <c r="B83" s="15" t="s">
        <v>323</v>
      </c>
      <c r="C83" s="14" t="s">
        <v>324</v>
      </c>
      <c r="D83" t="s">
        <v>325</v>
      </c>
      <c r="E83" t="s">
        <v>326</v>
      </c>
      <c r="F83" t="s">
        <v>275</v>
      </c>
      <c r="H83" s="21">
        <v>2414.67</v>
      </c>
      <c r="I83" s="16">
        <v>2656.14</v>
      </c>
      <c r="J83" s="16">
        <f t="shared" si="6"/>
        <v>2921.7539999999999</v>
      </c>
      <c r="K83" s="17">
        <f t="shared" si="7"/>
        <v>3054.5609999999997</v>
      </c>
      <c r="L83" s="14">
        <v>63005</v>
      </c>
      <c r="M83" s="15" t="s">
        <v>327</v>
      </c>
    </row>
    <row r="84" spans="1:13">
      <c r="A84" s="14" t="s">
        <v>328</v>
      </c>
      <c r="B84" s="15"/>
      <c r="C84" s="14" t="s">
        <v>329</v>
      </c>
      <c r="D84" t="s">
        <v>330</v>
      </c>
      <c r="E84" t="s">
        <v>331</v>
      </c>
      <c r="F84" t="s">
        <v>275</v>
      </c>
      <c r="H84">
        <v>3.9</v>
      </c>
      <c r="I84" s="16">
        <v>4.29</v>
      </c>
      <c r="J84" s="16">
        <f t="shared" si="6"/>
        <v>4.7190000000000003</v>
      </c>
      <c r="K84" s="17">
        <f t="shared" si="7"/>
        <v>4.9334999999999996</v>
      </c>
      <c r="L84" s="14">
        <v>67628</v>
      </c>
      <c r="M84" s="15" t="s">
        <v>327</v>
      </c>
    </row>
    <row r="85" spans="1:13">
      <c r="A85" s="14" t="s">
        <v>332</v>
      </c>
      <c r="B85" s="15" t="s">
        <v>333</v>
      </c>
      <c r="C85" s="14" t="s">
        <v>334</v>
      </c>
      <c r="D85" t="s">
        <v>296</v>
      </c>
      <c r="E85" t="s">
        <v>274</v>
      </c>
      <c r="F85" t="s">
        <v>275</v>
      </c>
      <c r="H85">
        <v>237.54</v>
      </c>
      <c r="I85" s="16">
        <v>261.29000000000002</v>
      </c>
      <c r="J85" s="16">
        <f t="shared" si="6"/>
        <v>287.41900000000004</v>
      </c>
      <c r="K85" s="17">
        <f t="shared" si="7"/>
        <v>300.48349999999999</v>
      </c>
      <c r="L85" s="14">
        <v>63005</v>
      </c>
      <c r="M85" s="15" t="s">
        <v>281</v>
      </c>
    </row>
    <row r="86" spans="1:13">
      <c r="A86" s="14" t="s">
        <v>335</v>
      </c>
      <c r="B86" s="15" t="s">
        <v>336</v>
      </c>
      <c r="C86" s="14" t="s">
        <v>337</v>
      </c>
      <c r="D86" t="s">
        <v>300</v>
      </c>
      <c r="E86" t="s">
        <v>274</v>
      </c>
      <c r="F86" t="s">
        <v>275</v>
      </c>
      <c r="H86">
        <v>323.3</v>
      </c>
      <c r="I86" s="16">
        <v>323.3</v>
      </c>
      <c r="J86" s="16">
        <f t="shared" si="6"/>
        <v>355.63000000000005</v>
      </c>
      <c r="K86" s="17">
        <f t="shared" si="7"/>
        <v>371.79499999999996</v>
      </c>
      <c r="L86" s="14">
        <v>63005</v>
      </c>
      <c r="M86" s="15" t="s">
        <v>281</v>
      </c>
    </row>
    <row r="87" spans="1:13">
      <c r="A87" s="14" t="s">
        <v>338</v>
      </c>
      <c r="B87" s="15" t="s">
        <v>339</v>
      </c>
      <c r="C87" s="14" t="s">
        <v>340</v>
      </c>
      <c r="D87" t="s">
        <v>296</v>
      </c>
      <c r="E87" t="s">
        <v>274</v>
      </c>
      <c r="F87" t="s">
        <v>275</v>
      </c>
      <c r="H87">
        <v>52.35</v>
      </c>
      <c r="I87" s="16">
        <v>57.59</v>
      </c>
      <c r="J87" s="16">
        <f t="shared" si="6"/>
        <v>63.349000000000011</v>
      </c>
      <c r="K87" s="17">
        <f t="shared" si="7"/>
        <v>66.228499999999997</v>
      </c>
      <c r="L87" s="14">
        <v>63005</v>
      </c>
      <c r="M87" s="15" t="s">
        <v>276</v>
      </c>
    </row>
    <row r="88" spans="1:13">
      <c r="A88" s="14" t="s">
        <v>341</v>
      </c>
      <c r="B88" s="15" t="s">
        <v>342</v>
      </c>
      <c r="C88" s="14" t="s">
        <v>343</v>
      </c>
      <c r="D88" t="s">
        <v>300</v>
      </c>
      <c r="E88" t="s">
        <v>274</v>
      </c>
      <c r="F88" t="s">
        <v>275</v>
      </c>
      <c r="H88">
        <v>56.92</v>
      </c>
      <c r="I88" s="16">
        <v>62.61</v>
      </c>
      <c r="J88" s="16">
        <f t="shared" si="6"/>
        <v>68.871000000000009</v>
      </c>
      <c r="K88" s="17">
        <f t="shared" si="7"/>
        <v>72.001499999999993</v>
      </c>
      <c r="L88" s="14">
        <v>63005</v>
      </c>
      <c r="M88" s="15" t="s">
        <v>276</v>
      </c>
    </row>
    <row r="89" spans="1:13">
      <c r="A89" s="14" t="s">
        <v>344</v>
      </c>
      <c r="B89" s="15" t="s">
        <v>345</v>
      </c>
      <c r="C89" s="14" t="s">
        <v>346</v>
      </c>
      <c r="D89" t="s">
        <v>296</v>
      </c>
      <c r="E89" t="s">
        <v>274</v>
      </c>
      <c r="F89" t="s">
        <v>275</v>
      </c>
      <c r="H89">
        <v>110.88</v>
      </c>
      <c r="I89" s="16">
        <v>121.97</v>
      </c>
      <c r="J89" s="16">
        <f t="shared" si="6"/>
        <v>134.167</v>
      </c>
      <c r="K89" s="17">
        <f t="shared" si="7"/>
        <v>140.26549999999997</v>
      </c>
      <c r="L89" s="14">
        <v>63005</v>
      </c>
      <c r="M89" s="15" t="s">
        <v>276</v>
      </c>
    </row>
    <row r="90" spans="1:13">
      <c r="A90" s="14" t="s">
        <v>347</v>
      </c>
      <c r="B90" s="15" t="s">
        <v>348</v>
      </c>
      <c r="C90" s="14" t="s">
        <v>349</v>
      </c>
      <c r="D90" t="s">
        <v>300</v>
      </c>
      <c r="E90" t="s">
        <v>274</v>
      </c>
      <c r="F90" t="s">
        <v>275</v>
      </c>
      <c r="H90">
        <v>133.05000000000001</v>
      </c>
      <c r="I90" s="16">
        <v>146.36000000000001</v>
      </c>
      <c r="J90" s="16">
        <f t="shared" si="6"/>
        <v>160.99600000000004</v>
      </c>
      <c r="K90" s="17">
        <f t="shared" si="7"/>
        <v>168.31399999999999</v>
      </c>
      <c r="L90" s="14">
        <v>63005</v>
      </c>
      <c r="M90" s="15" t="s">
        <v>276</v>
      </c>
    </row>
    <row r="91" spans="1:13">
      <c r="A91" s="14" t="s">
        <v>350</v>
      </c>
      <c r="B91" s="15" t="s">
        <v>351</v>
      </c>
      <c r="C91" s="14" t="s">
        <v>352</v>
      </c>
      <c r="D91" t="s">
        <v>300</v>
      </c>
      <c r="E91" t="s">
        <v>274</v>
      </c>
      <c r="F91" t="s">
        <v>275</v>
      </c>
      <c r="H91">
        <v>43.31</v>
      </c>
      <c r="I91" s="16">
        <v>43.31</v>
      </c>
      <c r="J91" s="16">
        <f t="shared" si="6"/>
        <v>47.641000000000005</v>
      </c>
      <c r="K91" s="17">
        <f t="shared" si="7"/>
        <v>49.8065</v>
      </c>
      <c r="L91" s="14">
        <v>63005</v>
      </c>
      <c r="M91" s="15" t="s">
        <v>281</v>
      </c>
    </row>
    <row r="92" spans="1:13">
      <c r="A92" s="14" t="s">
        <v>353</v>
      </c>
      <c r="B92" s="15" t="s">
        <v>354</v>
      </c>
      <c r="C92" s="14" t="s">
        <v>355</v>
      </c>
      <c r="D92" t="s">
        <v>296</v>
      </c>
      <c r="E92" t="s">
        <v>274</v>
      </c>
      <c r="F92" t="s">
        <v>275</v>
      </c>
      <c r="H92">
        <v>42.11</v>
      </c>
      <c r="I92" s="16">
        <v>42.11</v>
      </c>
      <c r="J92" s="16">
        <f t="shared" si="6"/>
        <v>46.321000000000005</v>
      </c>
      <c r="K92" s="17">
        <f t="shared" si="7"/>
        <v>48.426499999999997</v>
      </c>
      <c r="L92" s="14">
        <v>63005</v>
      </c>
      <c r="M92" s="15" t="s">
        <v>281</v>
      </c>
    </row>
    <row r="93" spans="1:13">
      <c r="A93" s="14" t="s">
        <v>356</v>
      </c>
      <c r="B93" s="15" t="s">
        <v>357</v>
      </c>
      <c r="C93" s="14" t="s">
        <v>358</v>
      </c>
      <c r="D93" t="s">
        <v>296</v>
      </c>
      <c r="E93" t="s">
        <v>274</v>
      </c>
      <c r="F93" t="s">
        <v>275</v>
      </c>
      <c r="H93">
        <v>66.53</v>
      </c>
      <c r="I93" s="16">
        <v>73.180000000000007</v>
      </c>
      <c r="J93" s="16">
        <f t="shared" si="6"/>
        <v>80.498000000000019</v>
      </c>
      <c r="K93" s="17">
        <f t="shared" si="7"/>
        <v>84.156999999999996</v>
      </c>
      <c r="L93" s="14">
        <v>63005</v>
      </c>
      <c r="M93" s="15" t="s">
        <v>276</v>
      </c>
    </row>
    <row r="94" spans="1:13">
      <c r="A94" s="14" t="s">
        <v>359</v>
      </c>
      <c r="B94" s="15" t="s">
        <v>360</v>
      </c>
      <c r="C94" s="14" t="s">
        <v>361</v>
      </c>
      <c r="D94" t="s">
        <v>300</v>
      </c>
      <c r="E94" t="s">
        <v>274</v>
      </c>
      <c r="F94" t="s">
        <v>275</v>
      </c>
      <c r="H94">
        <v>80.89</v>
      </c>
      <c r="I94" s="16">
        <v>88.98</v>
      </c>
      <c r="J94" s="16">
        <f t="shared" si="6"/>
        <v>97.878000000000014</v>
      </c>
      <c r="K94" s="17">
        <f t="shared" si="7"/>
        <v>102.327</v>
      </c>
      <c r="L94" s="14">
        <v>63005</v>
      </c>
      <c r="M94" s="15" t="s">
        <v>276</v>
      </c>
    </row>
    <row r="95" spans="1:13">
      <c r="A95" s="14" t="s">
        <v>362</v>
      </c>
      <c r="B95" s="15" t="s">
        <v>363</v>
      </c>
      <c r="C95" s="14" t="s">
        <v>364</v>
      </c>
      <c r="D95" t="s">
        <v>365</v>
      </c>
      <c r="E95" t="s">
        <v>366</v>
      </c>
      <c r="F95" t="s">
        <v>367</v>
      </c>
      <c r="H95">
        <v>48.48</v>
      </c>
      <c r="I95" s="16">
        <v>53.33</v>
      </c>
      <c r="J95" s="16">
        <f t="shared" si="6"/>
        <v>58.663000000000004</v>
      </c>
      <c r="K95" s="17">
        <f t="shared" si="7"/>
        <v>61.329499999999996</v>
      </c>
      <c r="L95" s="14">
        <v>63103</v>
      </c>
      <c r="M95" s="15" t="s">
        <v>368</v>
      </c>
    </row>
    <row r="96" spans="1:13">
      <c r="A96" s="14" t="s">
        <v>369</v>
      </c>
      <c r="B96" s="15" t="s">
        <v>370</v>
      </c>
      <c r="C96" s="14" t="s">
        <v>371</v>
      </c>
      <c r="D96" t="s">
        <v>365</v>
      </c>
      <c r="E96" t="s">
        <v>366</v>
      </c>
      <c r="F96" t="s">
        <v>367</v>
      </c>
      <c r="H96">
        <v>36.770000000000003</v>
      </c>
      <c r="I96" s="16">
        <v>40.450000000000003</v>
      </c>
      <c r="J96" s="16">
        <f t="shared" si="6"/>
        <v>44.495000000000005</v>
      </c>
      <c r="K96" s="17">
        <f t="shared" si="7"/>
        <v>46.517499999999998</v>
      </c>
      <c r="L96" s="14">
        <v>63103</v>
      </c>
      <c r="M96" s="15" t="s">
        <v>368</v>
      </c>
    </row>
    <row r="97" spans="1:13">
      <c r="A97" s="14" t="s">
        <v>372</v>
      </c>
      <c r="B97" s="15" t="s">
        <v>373</v>
      </c>
      <c r="C97" s="14" t="s">
        <v>374</v>
      </c>
      <c r="D97" t="s">
        <v>375</v>
      </c>
      <c r="E97" t="s">
        <v>376</v>
      </c>
      <c r="H97">
        <v>21.07</v>
      </c>
      <c r="I97" s="16">
        <v>23.18</v>
      </c>
      <c r="J97" s="16">
        <f t="shared" si="6"/>
        <v>25.498000000000001</v>
      </c>
      <c r="K97" s="17">
        <f t="shared" si="7"/>
        <v>26.656999999999996</v>
      </c>
      <c r="L97" s="14">
        <v>63103</v>
      </c>
      <c r="M97" s="15" t="s">
        <v>377</v>
      </c>
    </row>
    <row r="98" spans="1:13">
      <c r="A98" s="14" t="s">
        <v>378</v>
      </c>
      <c r="B98" s="15" t="s">
        <v>379</v>
      </c>
      <c r="C98" s="14" t="s">
        <v>380</v>
      </c>
      <c r="D98" t="s">
        <v>365</v>
      </c>
      <c r="E98" t="s">
        <v>366</v>
      </c>
      <c r="F98" t="s">
        <v>71</v>
      </c>
      <c r="H98">
        <v>21.05</v>
      </c>
      <c r="I98" s="16">
        <v>23.16</v>
      </c>
      <c r="J98" s="16">
        <f t="shared" si="6"/>
        <v>25.476000000000003</v>
      </c>
      <c r="K98" s="17">
        <f t="shared" si="7"/>
        <v>26.633999999999997</v>
      </c>
      <c r="L98" s="14">
        <v>63103</v>
      </c>
      <c r="M98" s="15" t="s">
        <v>381</v>
      </c>
    </row>
    <row r="99" spans="1:13">
      <c r="A99" s="14" t="s">
        <v>382</v>
      </c>
      <c r="B99" s="15" t="s">
        <v>383</v>
      </c>
      <c r="C99" s="14" t="s">
        <v>384</v>
      </c>
      <c r="D99" t="s">
        <v>375</v>
      </c>
      <c r="E99" t="s">
        <v>376</v>
      </c>
      <c r="F99" t="s">
        <v>59</v>
      </c>
      <c r="H99">
        <v>36</v>
      </c>
      <c r="I99" s="16">
        <v>39.6</v>
      </c>
      <c r="J99" s="16">
        <f t="shared" si="6"/>
        <v>43.56</v>
      </c>
      <c r="K99" s="17">
        <f t="shared" si="7"/>
        <v>45.54</v>
      </c>
      <c r="L99" s="14">
        <v>63103</v>
      </c>
      <c r="M99" s="15" t="s">
        <v>385</v>
      </c>
    </row>
    <row r="100" spans="1:13">
      <c r="A100" s="14" t="s">
        <v>386</v>
      </c>
      <c r="B100" s="15" t="s">
        <v>387</v>
      </c>
      <c r="C100" s="14" t="s">
        <v>388</v>
      </c>
      <c r="D100" t="s">
        <v>389</v>
      </c>
      <c r="E100" t="s">
        <v>366</v>
      </c>
      <c r="F100" t="s">
        <v>59</v>
      </c>
      <c r="G100">
        <v>74.95</v>
      </c>
      <c r="H100">
        <v>6.25</v>
      </c>
      <c r="I100" s="16">
        <v>6.87</v>
      </c>
      <c r="J100" s="16">
        <f t="shared" si="6"/>
        <v>7.5570000000000004</v>
      </c>
      <c r="K100" s="17">
        <f t="shared" si="7"/>
        <v>7.9004999999999992</v>
      </c>
      <c r="L100" s="14">
        <v>63103</v>
      </c>
      <c r="M100" s="15" t="s">
        <v>390</v>
      </c>
    </row>
    <row r="101" spans="1:13">
      <c r="A101" s="14" t="s">
        <v>391</v>
      </c>
      <c r="B101" s="15" t="s">
        <v>392</v>
      </c>
      <c r="C101" s="14" t="s">
        <v>393</v>
      </c>
      <c r="D101" t="s">
        <v>394</v>
      </c>
      <c r="E101" t="s">
        <v>366</v>
      </c>
      <c r="F101" t="s">
        <v>59</v>
      </c>
      <c r="G101">
        <v>58.42</v>
      </c>
      <c r="H101">
        <v>4.87</v>
      </c>
      <c r="I101" s="16">
        <v>5.36</v>
      </c>
      <c r="J101" s="16">
        <f t="shared" si="6"/>
        <v>5.8960000000000008</v>
      </c>
      <c r="K101" s="17">
        <f t="shared" si="7"/>
        <v>6.1639999999999997</v>
      </c>
      <c r="L101" s="14">
        <v>63103</v>
      </c>
      <c r="M101" s="15" t="s">
        <v>390</v>
      </c>
    </row>
    <row r="102" spans="1:13">
      <c r="A102" s="14" t="s">
        <v>395</v>
      </c>
      <c r="B102" s="15" t="s">
        <v>396</v>
      </c>
      <c r="C102" s="14" t="s">
        <v>397</v>
      </c>
      <c r="D102" t="s">
        <v>365</v>
      </c>
      <c r="E102" t="s">
        <v>366</v>
      </c>
      <c r="F102" t="s">
        <v>59</v>
      </c>
      <c r="H102">
        <v>11.96</v>
      </c>
      <c r="I102" s="16">
        <v>13.16</v>
      </c>
      <c r="J102" s="16">
        <f t="shared" si="6"/>
        <v>14.476000000000001</v>
      </c>
      <c r="K102" s="17">
        <f t="shared" si="7"/>
        <v>15.133999999999999</v>
      </c>
      <c r="L102" s="14">
        <v>63103</v>
      </c>
      <c r="M102" s="15" t="s">
        <v>368</v>
      </c>
    </row>
    <row r="103" spans="1:13">
      <c r="A103" s="14" t="s">
        <v>398</v>
      </c>
      <c r="B103" s="15" t="s">
        <v>399</v>
      </c>
      <c r="C103" s="14" t="s">
        <v>400</v>
      </c>
      <c r="D103" t="s">
        <v>365</v>
      </c>
      <c r="E103" t="s">
        <v>366</v>
      </c>
      <c r="F103" t="s">
        <v>367</v>
      </c>
      <c r="G103">
        <v>15.48</v>
      </c>
      <c r="H103">
        <v>1.29</v>
      </c>
      <c r="I103" s="16">
        <v>1.42</v>
      </c>
      <c r="J103" s="16">
        <f t="shared" si="6"/>
        <v>1.5620000000000001</v>
      </c>
      <c r="K103" s="17">
        <f t="shared" si="7"/>
        <v>1.6329999999999998</v>
      </c>
      <c r="L103" s="14">
        <v>63103</v>
      </c>
      <c r="M103" s="15" t="s">
        <v>368</v>
      </c>
    </row>
    <row r="104" spans="1:13">
      <c r="A104" s="14" t="s">
        <v>401</v>
      </c>
      <c r="B104" s="15" t="s">
        <v>402</v>
      </c>
      <c r="C104" s="14" t="s">
        <v>403</v>
      </c>
      <c r="D104" t="s">
        <v>365</v>
      </c>
      <c r="E104" t="s">
        <v>366</v>
      </c>
      <c r="F104" t="s">
        <v>367</v>
      </c>
      <c r="H104">
        <v>8.9700000000000006</v>
      </c>
      <c r="I104" s="16">
        <v>9.8699999999999992</v>
      </c>
      <c r="J104" s="16">
        <f t="shared" si="6"/>
        <v>10.856999999999999</v>
      </c>
      <c r="K104" s="17">
        <f t="shared" si="7"/>
        <v>11.350499999999998</v>
      </c>
      <c r="L104" s="14">
        <v>63103</v>
      </c>
      <c r="M104" s="15" t="s">
        <v>368</v>
      </c>
    </row>
    <row r="105" spans="1:13">
      <c r="A105" s="14" t="s">
        <v>404</v>
      </c>
      <c r="B105" s="15" t="s">
        <v>405</v>
      </c>
      <c r="C105" s="14" t="s">
        <v>406</v>
      </c>
      <c r="D105" t="s">
        <v>365</v>
      </c>
      <c r="E105" t="s">
        <v>366</v>
      </c>
      <c r="F105" t="s">
        <v>367</v>
      </c>
      <c r="H105">
        <v>37.9</v>
      </c>
      <c r="I105" s="16">
        <v>41.69</v>
      </c>
      <c r="J105" s="16">
        <f t="shared" si="6"/>
        <v>45.859000000000002</v>
      </c>
      <c r="K105" s="17">
        <f t="shared" si="7"/>
        <v>47.943499999999993</v>
      </c>
      <c r="L105" s="14">
        <v>63103</v>
      </c>
      <c r="M105" s="15" t="s">
        <v>381</v>
      </c>
    </row>
    <row r="106" spans="1:13">
      <c r="A106" s="14" t="s">
        <v>407</v>
      </c>
      <c r="B106" s="15" t="s">
        <v>408</v>
      </c>
      <c r="C106" s="14" t="s">
        <v>409</v>
      </c>
      <c r="D106" t="s">
        <v>410</v>
      </c>
      <c r="E106" t="s">
        <v>366</v>
      </c>
      <c r="F106" t="s">
        <v>59</v>
      </c>
      <c r="G106">
        <v>208.5</v>
      </c>
      <c r="H106">
        <v>2.9</v>
      </c>
      <c r="I106" s="16">
        <v>3.19</v>
      </c>
      <c r="J106" s="16">
        <f t="shared" si="6"/>
        <v>3.5090000000000003</v>
      </c>
      <c r="K106" s="17">
        <f t="shared" si="7"/>
        <v>3.6684999999999999</v>
      </c>
      <c r="L106" s="14">
        <v>63103</v>
      </c>
      <c r="M106" s="15" t="s">
        <v>411</v>
      </c>
    </row>
    <row r="107" spans="1:13">
      <c r="A107" s="14" t="s">
        <v>412</v>
      </c>
      <c r="B107" s="15" t="s">
        <v>413</v>
      </c>
      <c r="C107" s="14" t="s">
        <v>414</v>
      </c>
      <c r="D107" t="s">
        <v>415</v>
      </c>
      <c r="E107" t="s">
        <v>366</v>
      </c>
      <c r="F107" t="s">
        <v>59</v>
      </c>
      <c r="G107">
        <v>316.12</v>
      </c>
      <c r="H107">
        <v>26.34</v>
      </c>
      <c r="I107" s="16">
        <v>28.98</v>
      </c>
      <c r="J107" s="16">
        <f t="shared" si="6"/>
        <v>31.878000000000004</v>
      </c>
      <c r="K107" s="17">
        <f t="shared" si="7"/>
        <v>33.326999999999998</v>
      </c>
      <c r="L107" s="14">
        <v>63103</v>
      </c>
      <c r="M107" s="15" t="s">
        <v>411</v>
      </c>
    </row>
    <row r="108" spans="1:13">
      <c r="A108" s="14" t="s">
        <v>416</v>
      </c>
      <c r="B108" s="15" t="s">
        <v>417</v>
      </c>
      <c r="C108" s="14" t="s">
        <v>418</v>
      </c>
      <c r="D108" t="s">
        <v>419</v>
      </c>
      <c r="E108" t="s">
        <v>420</v>
      </c>
      <c r="F108" t="s">
        <v>71</v>
      </c>
      <c r="G108">
        <v>1000</v>
      </c>
      <c r="H108">
        <v>33.56</v>
      </c>
      <c r="I108" s="16">
        <v>0.05</v>
      </c>
      <c r="J108" s="16">
        <f t="shared" si="6"/>
        <v>5.5000000000000007E-2</v>
      </c>
      <c r="K108" s="17">
        <f t="shared" si="7"/>
        <v>5.7499999999999996E-2</v>
      </c>
      <c r="L108" s="14">
        <v>63001</v>
      </c>
      <c r="M108" s="15" t="s">
        <v>421</v>
      </c>
    </row>
    <row r="109" spans="1:13">
      <c r="A109" s="14" t="s">
        <v>422</v>
      </c>
      <c r="B109" s="15" t="s">
        <v>423</v>
      </c>
      <c r="C109" s="14" t="s">
        <v>424</v>
      </c>
      <c r="D109" t="s">
        <v>425</v>
      </c>
      <c r="E109" t="s">
        <v>420</v>
      </c>
      <c r="F109" t="s">
        <v>426</v>
      </c>
      <c r="G109">
        <v>173</v>
      </c>
      <c r="H109">
        <v>0.17</v>
      </c>
      <c r="I109" s="16">
        <v>0.19</v>
      </c>
      <c r="J109" s="16">
        <f t="shared" si="6"/>
        <v>0.20900000000000002</v>
      </c>
      <c r="K109" s="17">
        <f t="shared" si="7"/>
        <v>0.21849999999999997</v>
      </c>
      <c r="L109" s="14">
        <v>63001</v>
      </c>
      <c r="M109" s="15" t="s">
        <v>427</v>
      </c>
    </row>
    <row r="110" spans="1:13">
      <c r="A110" s="14" t="s">
        <v>428</v>
      </c>
      <c r="B110" s="15" t="s">
        <v>429</v>
      </c>
      <c r="C110" s="14" t="s">
        <v>430</v>
      </c>
      <c r="D110" t="s">
        <v>431</v>
      </c>
      <c r="E110" t="s">
        <v>420</v>
      </c>
      <c r="F110" t="s">
        <v>71</v>
      </c>
      <c r="G110">
        <v>1000</v>
      </c>
      <c r="H110">
        <v>68.45</v>
      </c>
      <c r="I110" s="16">
        <f>H110/G110</f>
        <v>6.8449999999999997E-2</v>
      </c>
      <c r="J110" s="16">
        <f t="shared" si="6"/>
        <v>7.5295000000000001E-2</v>
      </c>
      <c r="K110" s="17">
        <f t="shared" si="7"/>
        <v>7.8717499999999996E-2</v>
      </c>
      <c r="L110" s="14">
        <v>63001</v>
      </c>
      <c r="M110" s="15" t="s">
        <v>427</v>
      </c>
    </row>
    <row r="111" spans="1:13">
      <c r="A111" s="14" t="s">
        <v>432</v>
      </c>
      <c r="B111" s="15" t="s">
        <v>433</v>
      </c>
      <c r="C111" s="14" t="s">
        <v>434</v>
      </c>
      <c r="D111" t="s">
        <v>435</v>
      </c>
      <c r="E111" t="s">
        <v>420</v>
      </c>
      <c r="F111" t="s">
        <v>59</v>
      </c>
      <c r="G111">
        <v>1000</v>
      </c>
      <c r="H111">
        <v>35.619999999999997</v>
      </c>
      <c r="I111" s="16">
        <f>H111/G111</f>
        <v>3.5619999999999999E-2</v>
      </c>
      <c r="J111" s="16">
        <f t="shared" si="6"/>
        <v>3.9182000000000002E-2</v>
      </c>
      <c r="K111" s="17">
        <f t="shared" si="7"/>
        <v>4.0962999999999992E-2</v>
      </c>
      <c r="L111" s="14">
        <v>63103</v>
      </c>
      <c r="M111" s="15" t="s">
        <v>421</v>
      </c>
    </row>
    <row r="112" spans="1:13">
      <c r="A112" s="14" t="s">
        <v>436</v>
      </c>
      <c r="B112" s="15" t="s">
        <v>437</v>
      </c>
      <c r="C112" s="14" t="s">
        <v>438</v>
      </c>
      <c r="D112" t="s">
        <v>439</v>
      </c>
      <c r="E112" t="s">
        <v>366</v>
      </c>
      <c r="F112" t="s">
        <v>59</v>
      </c>
      <c r="G112">
        <v>25.54</v>
      </c>
      <c r="H112">
        <v>0.18</v>
      </c>
      <c r="I112" s="16">
        <v>0.2</v>
      </c>
      <c r="J112" s="16">
        <f t="shared" si="6"/>
        <v>0.22000000000000003</v>
      </c>
      <c r="K112" s="17">
        <f t="shared" si="7"/>
        <v>0.22999999999999998</v>
      </c>
      <c r="L112" s="14">
        <v>63001</v>
      </c>
      <c r="M112" s="15" t="s">
        <v>440</v>
      </c>
    </row>
    <row r="113" spans="1:13">
      <c r="A113" s="14" t="s">
        <v>441</v>
      </c>
      <c r="B113" s="15" t="s">
        <v>442</v>
      </c>
      <c r="C113" s="14" t="s">
        <v>443</v>
      </c>
      <c r="D113" t="s">
        <v>444</v>
      </c>
      <c r="E113" t="s">
        <v>366</v>
      </c>
      <c r="F113" t="s">
        <v>59</v>
      </c>
      <c r="G113">
        <v>102.07</v>
      </c>
      <c r="H113">
        <v>2.13</v>
      </c>
      <c r="I113" s="16">
        <v>2.34</v>
      </c>
      <c r="J113" s="16">
        <f t="shared" si="6"/>
        <v>2.5739999999999998</v>
      </c>
      <c r="K113" s="17">
        <f t="shared" si="7"/>
        <v>2.6909999999999998</v>
      </c>
      <c r="L113" s="14">
        <v>63103</v>
      </c>
      <c r="M113" s="15" t="s">
        <v>445</v>
      </c>
    </row>
    <row r="114" spans="1:13">
      <c r="A114" s="14" t="s">
        <v>446</v>
      </c>
      <c r="B114" s="15" t="s">
        <v>447</v>
      </c>
      <c r="C114" s="14" t="s">
        <v>448</v>
      </c>
      <c r="D114" t="s">
        <v>449</v>
      </c>
      <c r="E114" t="s">
        <v>366</v>
      </c>
      <c r="F114" t="s">
        <v>71</v>
      </c>
      <c r="G114">
        <v>138.22</v>
      </c>
      <c r="H114">
        <v>2.88</v>
      </c>
      <c r="I114" s="16">
        <v>3.17</v>
      </c>
      <c r="J114" s="16">
        <f t="shared" si="6"/>
        <v>3.4870000000000001</v>
      </c>
      <c r="K114" s="17">
        <f t="shared" si="7"/>
        <v>3.6454999999999997</v>
      </c>
      <c r="L114" s="14">
        <v>63103</v>
      </c>
      <c r="M114" s="15" t="s">
        <v>445</v>
      </c>
    </row>
    <row r="115" spans="1:13">
      <c r="A115" s="14" t="s">
        <v>450</v>
      </c>
      <c r="B115" s="15" t="s">
        <v>451</v>
      </c>
      <c r="C115" s="14" t="s">
        <v>452</v>
      </c>
      <c r="D115" t="s">
        <v>453</v>
      </c>
      <c r="E115" t="s">
        <v>366</v>
      </c>
      <c r="F115" t="s">
        <v>59</v>
      </c>
      <c r="G115">
        <v>102.25</v>
      </c>
      <c r="H115">
        <v>2.13</v>
      </c>
      <c r="I115" s="16">
        <v>2.34</v>
      </c>
      <c r="J115" s="16">
        <f t="shared" si="6"/>
        <v>2.5739999999999998</v>
      </c>
      <c r="K115" s="17">
        <f t="shared" si="7"/>
        <v>2.6909999999999998</v>
      </c>
      <c r="L115" s="14">
        <v>63103</v>
      </c>
      <c r="M115" s="15" t="s">
        <v>445</v>
      </c>
    </row>
    <row r="116" spans="1:13">
      <c r="A116" s="14" t="s">
        <v>454</v>
      </c>
      <c r="B116" s="15" t="s">
        <v>455</v>
      </c>
      <c r="C116" s="14" t="s">
        <v>456</v>
      </c>
      <c r="D116" t="s">
        <v>457</v>
      </c>
      <c r="E116" t="s">
        <v>366</v>
      </c>
      <c r="F116" t="s">
        <v>59</v>
      </c>
      <c r="G116">
        <v>113.11</v>
      </c>
      <c r="H116">
        <v>2.36</v>
      </c>
      <c r="I116" s="16">
        <v>2.59</v>
      </c>
      <c r="J116" s="16">
        <f t="shared" si="6"/>
        <v>2.8490000000000002</v>
      </c>
      <c r="K116" s="17">
        <f t="shared" si="7"/>
        <v>2.9784999999999995</v>
      </c>
      <c r="L116" s="14">
        <v>63103</v>
      </c>
      <c r="M116" s="15" t="s">
        <v>445</v>
      </c>
    </row>
    <row r="117" spans="1:13">
      <c r="A117" s="14" t="s">
        <v>458</v>
      </c>
      <c r="B117" s="15" t="s">
        <v>459</v>
      </c>
      <c r="C117" s="14" t="s">
        <v>460</v>
      </c>
      <c r="D117" t="s">
        <v>461</v>
      </c>
      <c r="E117" t="s">
        <v>366</v>
      </c>
      <c r="F117" t="s">
        <v>71</v>
      </c>
      <c r="G117">
        <v>68.23</v>
      </c>
      <c r="H117">
        <v>1.42</v>
      </c>
      <c r="I117" s="16">
        <v>1.56</v>
      </c>
      <c r="J117" s="16">
        <f t="shared" si="6"/>
        <v>1.7160000000000002</v>
      </c>
      <c r="K117" s="17">
        <f t="shared" si="7"/>
        <v>1.7939999999999998</v>
      </c>
      <c r="L117" s="14">
        <v>63103</v>
      </c>
      <c r="M117" s="15" t="s">
        <v>462</v>
      </c>
    </row>
    <row r="118" spans="1:13">
      <c r="A118" s="14" t="s">
        <v>463</v>
      </c>
      <c r="B118" s="15" t="s">
        <v>464</v>
      </c>
      <c r="C118" s="14" t="s">
        <v>465</v>
      </c>
      <c r="D118" t="s">
        <v>466</v>
      </c>
      <c r="E118" t="s">
        <v>366</v>
      </c>
      <c r="F118" t="s">
        <v>59</v>
      </c>
      <c r="G118">
        <v>107.24</v>
      </c>
      <c r="H118">
        <v>2.23</v>
      </c>
      <c r="I118" s="16">
        <v>2.46</v>
      </c>
      <c r="J118" s="16">
        <f t="shared" si="6"/>
        <v>2.706</v>
      </c>
      <c r="K118" s="17">
        <f t="shared" si="7"/>
        <v>2.8289999999999997</v>
      </c>
      <c r="L118" s="14">
        <v>63103</v>
      </c>
      <c r="M118" s="15" t="s">
        <v>462</v>
      </c>
    </row>
    <row r="119" spans="1:13">
      <c r="A119" s="14" t="s">
        <v>467</v>
      </c>
      <c r="B119" s="15" t="s">
        <v>468</v>
      </c>
      <c r="C119" s="14" t="s">
        <v>469</v>
      </c>
      <c r="D119" t="s">
        <v>470</v>
      </c>
      <c r="E119" t="s">
        <v>366</v>
      </c>
      <c r="F119" t="s">
        <v>59</v>
      </c>
      <c r="G119">
        <v>143.29</v>
      </c>
      <c r="H119">
        <v>2.99</v>
      </c>
      <c r="I119" s="16">
        <v>3.28</v>
      </c>
      <c r="J119" s="16">
        <f t="shared" si="6"/>
        <v>3.6080000000000001</v>
      </c>
      <c r="K119" s="17">
        <f t="shared" si="7"/>
        <v>3.7719999999999994</v>
      </c>
      <c r="L119" s="14">
        <v>63103</v>
      </c>
      <c r="M119" s="15" t="s">
        <v>462</v>
      </c>
    </row>
    <row r="120" spans="1:13">
      <c r="A120" s="14" t="s">
        <v>471</v>
      </c>
      <c r="B120" s="15" t="s">
        <v>472</v>
      </c>
      <c r="C120" s="14" t="s">
        <v>473</v>
      </c>
      <c r="D120" t="s">
        <v>474</v>
      </c>
      <c r="E120" t="s">
        <v>366</v>
      </c>
      <c r="F120" t="s">
        <v>59</v>
      </c>
      <c r="G120">
        <v>137.44</v>
      </c>
      <c r="H120">
        <v>2.86</v>
      </c>
      <c r="I120" s="16">
        <v>3.15</v>
      </c>
      <c r="J120" s="16">
        <f t="shared" si="6"/>
        <v>3.4650000000000003</v>
      </c>
      <c r="K120" s="17">
        <f t="shared" si="7"/>
        <v>3.6224999999999996</v>
      </c>
      <c r="L120" s="14">
        <v>63103</v>
      </c>
      <c r="M120" s="15" t="s">
        <v>475</v>
      </c>
    </row>
    <row r="121" spans="1:13">
      <c r="A121" s="14" t="s">
        <v>476</v>
      </c>
      <c r="B121" s="15" t="s">
        <v>477</v>
      </c>
      <c r="C121" s="14" t="s">
        <v>478</v>
      </c>
      <c r="D121" t="s">
        <v>479</v>
      </c>
      <c r="E121" t="s">
        <v>366</v>
      </c>
      <c r="F121" t="s">
        <v>59</v>
      </c>
      <c r="G121">
        <v>19.14</v>
      </c>
      <c r="H121">
        <v>3.19</v>
      </c>
      <c r="I121" s="16">
        <v>3.51</v>
      </c>
      <c r="J121" s="16">
        <f t="shared" si="6"/>
        <v>3.8610000000000002</v>
      </c>
      <c r="K121" s="17">
        <f t="shared" si="7"/>
        <v>4.0364999999999993</v>
      </c>
      <c r="L121" s="14">
        <v>63103</v>
      </c>
      <c r="M121" s="15" t="s">
        <v>475</v>
      </c>
    </row>
    <row r="122" spans="1:13">
      <c r="A122" s="14" t="s">
        <v>480</v>
      </c>
      <c r="B122" s="15" t="s">
        <v>481</v>
      </c>
      <c r="C122" s="14" t="s">
        <v>482</v>
      </c>
      <c r="D122" t="s">
        <v>483</v>
      </c>
      <c r="E122" t="s">
        <v>366</v>
      </c>
      <c r="F122" t="s">
        <v>71</v>
      </c>
      <c r="G122">
        <v>56.6</v>
      </c>
      <c r="H122">
        <v>9.43</v>
      </c>
      <c r="I122" s="16">
        <v>10.38</v>
      </c>
      <c r="J122" s="16">
        <f t="shared" si="6"/>
        <v>11.418000000000001</v>
      </c>
      <c r="K122" s="17">
        <f t="shared" si="7"/>
        <v>11.936999999999999</v>
      </c>
      <c r="L122" s="14">
        <v>63103</v>
      </c>
      <c r="M122" s="15" t="s">
        <v>475</v>
      </c>
    </row>
    <row r="123" spans="1:13">
      <c r="A123" s="14" t="s">
        <v>484</v>
      </c>
      <c r="B123" s="15" t="s">
        <v>485</v>
      </c>
      <c r="C123" s="14" t="s">
        <v>486</v>
      </c>
      <c r="D123" t="s">
        <v>487</v>
      </c>
      <c r="E123" t="s">
        <v>366</v>
      </c>
      <c r="F123" t="s">
        <v>59</v>
      </c>
      <c r="G123">
        <v>135.97999999999999</v>
      </c>
      <c r="H123">
        <v>5.67</v>
      </c>
      <c r="I123" s="16">
        <v>6.23</v>
      </c>
      <c r="J123" s="16">
        <f t="shared" si="6"/>
        <v>6.8530000000000006</v>
      </c>
      <c r="K123" s="17">
        <f t="shared" si="7"/>
        <v>7.1645000000000003</v>
      </c>
      <c r="L123" s="14">
        <v>63103</v>
      </c>
      <c r="M123" s="15" t="s">
        <v>475</v>
      </c>
    </row>
    <row r="124" spans="1:13">
      <c r="A124" s="14" t="s">
        <v>488</v>
      </c>
      <c r="B124" s="15" t="s">
        <v>489</v>
      </c>
      <c r="C124" s="14" t="s">
        <v>490</v>
      </c>
      <c r="D124" t="s">
        <v>491</v>
      </c>
      <c r="E124" t="s">
        <v>366</v>
      </c>
      <c r="F124" t="s">
        <v>71</v>
      </c>
      <c r="G124">
        <v>39.799999999999997</v>
      </c>
      <c r="H124">
        <v>9.9499999999999993</v>
      </c>
      <c r="I124" s="16">
        <v>10.95</v>
      </c>
      <c r="J124" s="16">
        <f t="shared" si="6"/>
        <v>12.045</v>
      </c>
      <c r="K124" s="17">
        <f t="shared" si="7"/>
        <v>12.592499999999998</v>
      </c>
      <c r="L124" s="14">
        <v>63103</v>
      </c>
      <c r="M124" s="15" t="s">
        <v>475</v>
      </c>
    </row>
    <row r="125" spans="1:13">
      <c r="A125" s="14" t="s">
        <v>492</v>
      </c>
      <c r="B125" s="15" t="s">
        <v>493</v>
      </c>
      <c r="C125" s="14" t="s">
        <v>494</v>
      </c>
      <c r="D125" t="s">
        <v>495</v>
      </c>
      <c r="E125" t="s">
        <v>366</v>
      </c>
      <c r="F125" t="s">
        <v>71</v>
      </c>
      <c r="H125">
        <v>32.159999999999997</v>
      </c>
      <c r="I125" s="16">
        <v>35.380000000000003</v>
      </c>
      <c r="J125" s="16">
        <f t="shared" si="6"/>
        <v>38.918000000000006</v>
      </c>
      <c r="K125" s="17">
        <f t="shared" si="7"/>
        <v>40.686999999999998</v>
      </c>
      <c r="L125" s="14">
        <v>63103</v>
      </c>
      <c r="M125" s="15" t="s">
        <v>475</v>
      </c>
    </row>
    <row r="126" spans="1:13">
      <c r="A126" s="14" t="s">
        <v>496</v>
      </c>
      <c r="B126" s="15" t="s">
        <v>497</v>
      </c>
      <c r="C126" s="14" t="s">
        <v>498</v>
      </c>
      <c r="D126" t="s">
        <v>461</v>
      </c>
      <c r="E126" t="s">
        <v>366</v>
      </c>
      <c r="F126" t="s">
        <v>59</v>
      </c>
      <c r="G126">
        <v>25.33</v>
      </c>
      <c r="H126">
        <v>2.11</v>
      </c>
      <c r="I126" s="16">
        <v>2.3199999999999998</v>
      </c>
      <c r="J126" s="16">
        <f t="shared" si="6"/>
        <v>2.552</v>
      </c>
      <c r="K126" s="17">
        <f t="shared" si="7"/>
        <v>2.6679999999999997</v>
      </c>
      <c r="L126" s="14">
        <v>63103</v>
      </c>
      <c r="M126" s="15" t="s">
        <v>462</v>
      </c>
    </row>
    <row r="127" spans="1:13">
      <c r="A127" s="14" t="s">
        <v>499</v>
      </c>
      <c r="B127" s="15" t="s">
        <v>500</v>
      </c>
      <c r="C127" s="14" t="s">
        <v>501</v>
      </c>
      <c r="D127" t="s">
        <v>479</v>
      </c>
      <c r="E127" t="s">
        <v>366</v>
      </c>
      <c r="F127" t="s">
        <v>59</v>
      </c>
      <c r="G127">
        <v>51.02</v>
      </c>
      <c r="H127">
        <v>8.5</v>
      </c>
      <c r="I127" s="16">
        <v>9.35</v>
      </c>
      <c r="J127" s="16">
        <f t="shared" si="6"/>
        <v>10.285</v>
      </c>
      <c r="K127" s="17">
        <f t="shared" si="7"/>
        <v>10.7525</v>
      </c>
      <c r="L127" s="14">
        <v>63103</v>
      </c>
      <c r="M127" s="15" t="s">
        <v>475</v>
      </c>
    </row>
    <row r="128" spans="1:13">
      <c r="A128" s="14" t="s">
        <v>502</v>
      </c>
      <c r="B128" s="15" t="s">
        <v>503</v>
      </c>
      <c r="C128" s="14" t="s">
        <v>504</v>
      </c>
      <c r="D128" t="s">
        <v>505</v>
      </c>
      <c r="E128" t="s">
        <v>366</v>
      </c>
      <c r="F128" t="s">
        <v>59</v>
      </c>
      <c r="G128">
        <v>97.18</v>
      </c>
      <c r="H128">
        <v>2.7</v>
      </c>
      <c r="I128" s="16">
        <v>2.97</v>
      </c>
      <c r="J128" s="16">
        <f t="shared" si="6"/>
        <v>3.2670000000000003</v>
      </c>
      <c r="K128" s="17">
        <f t="shared" si="7"/>
        <v>3.4154999999999998</v>
      </c>
      <c r="L128" s="14">
        <v>63103</v>
      </c>
      <c r="M128" s="15" t="s">
        <v>506</v>
      </c>
    </row>
    <row r="129" spans="1:13">
      <c r="A129" s="14" t="s">
        <v>507</v>
      </c>
      <c r="B129" s="15" t="s">
        <v>508</v>
      </c>
      <c r="C129" s="14" t="s">
        <v>509</v>
      </c>
      <c r="D129" t="s">
        <v>505</v>
      </c>
      <c r="E129" t="s">
        <v>366</v>
      </c>
      <c r="F129" t="s">
        <v>59</v>
      </c>
      <c r="G129">
        <v>219.2</v>
      </c>
      <c r="H129">
        <v>0.76</v>
      </c>
      <c r="I129" s="16">
        <v>0.84</v>
      </c>
      <c r="J129" s="16">
        <f t="shared" si="6"/>
        <v>0.92400000000000004</v>
      </c>
      <c r="K129" s="17">
        <f t="shared" si="7"/>
        <v>0.96599999999999986</v>
      </c>
      <c r="L129" s="14">
        <v>63103</v>
      </c>
      <c r="M129" s="15" t="s">
        <v>506</v>
      </c>
    </row>
    <row r="130" spans="1:13">
      <c r="A130" s="14" t="s">
        <v>510</v>
      </c>
      <c r="B130" s="15" t="s">
        <v>511</v>
      </c>
      <c r="C130" s="14" t="s">
        <v>512</v>
      </c>
      <c r="D130" t="s">
        <v>513</v>
      </c>
      <c r="E130" t="s">
        <v>366</v>
      </c>
      <c r="F130" t="s">
        <v>71</v>
      </c>
      <c r="G130">
        <v>23.2</v>
      </c>
      <c r="H130">
        <v>0.97</v>
      </c>
      <c r="I130" s="16">
        <v>1.06</v>
      </c>
      <c r="J130" s="16">
        <f t="shared" si="6"/>
        <v>1.1660000000000001</v>
      </c>
      <c r="K130" s="17">
        <f t="shared" si="7"/>
        <v>1.2189999999999999</v>
      </c>
      <c r="L130" s="14">
        <v>63103</v>
      </c>
      <c r="M130" s="15" t="s">
        <v>506</v>
      </c>
    </row>
    <row r="131" spans="1:13">
      <c r="A131" s="14" t="s">
        <v>514</v>
      </c>
      <c r="B131" s="15" t="s">
        <v>515</v>
      </c>
      <c r="C131" s="14" t="s">
        <v>516</v>
      </c>
      <c r="D131" t="s">
        <v>470</v>
      </c>
      <c r="E131" t="s">
        <v>366</v>
      </c>
      <c r="F131" t="s">
        <v>71</v>
      </c>
      <c r="G131">
        <v>179.05</v>
      </c>
      <c r="H131">
        <v>1.87</v>
      </c>
      <c r="I131" s="16">
        <v>2.0499999999999998</v>
      </c>
      <c r="J131" s="16">
        <f t="shared" si="6"/>
        <v>2.2549999999999999</v>
      </c>
      <c r="K131" s="17">
        <f t="shared" si="7"/>
        <v>2.3574999999999995</v>
      </c>
      <c r="L131" s="14">
        <v>63103</v>
      </c>
      <c r="M131" s="15" t="s">
        <v>506</v>
      </c>
    </row>
    <row r="132" spans="1:13">
      <c r="A132" s="14" t="s">
        <v>517</v>
      </c>
      <c r="B132" s="15" t="s">
        <v>518</v>
      </c>
      <c r="C132" s="14" t="s">
        <v>519</v>
      </c>
      <c r="D132" t="s">
        <v>520</v>
      </c>
      <c r="E132" t="s">
        <v>366</v>
      </c>
      <c r="F132" t="s">
        <v>71</v>
      </c>
      <c r="G132">
        <v>34.729999999999997</v>
      </c>
      <c r="H132">
        <v>2.89</v>
      </c>
      <c r="I132" s="16">
        <v>3.18</v>
      </c>
      <c r="J132" s="16">
        <f t="shared" ref="J132:J195" si="8">I132*1.1</f>
        <v>3.4980000000000007</v>
      </c>
      <c r="K132" s="17">
        <f t="shared" ref="K132:K195" si="9">I132*1.15</f>
        <v>3.657</v>
      </c>
      <c r="L132" s="14">
        <v>63103</v>
      </c>
      <c r="M132" s="15" t="s">
        <v>521</v>
      </c>
    </row>
    <row r="133" spans="1:13">
      <c r="A133" s="14" t="s">
        <v>522</v>
      </c>
      <c r="B133" s="15" t="s">
        <v>523</v>
      </c>
      <c r="C133" s="14" t="s">
        <v>524</v>
      </c>
      <c r="D133" t="s">
        <v>487</v>
      </c>
      <c r="E133" t="s">
        <v>366</v>
      </c>
      <c r="F133" t="s">
        <v>71</v>
      </c>
      <c r="G133">
        <v>192.45</v>
      </c>
      <c r="H133">
        <v>19.25</v>
      </c>
      <c r="I133" s="16">
        <v>21.17</v>
      </c>
      <c r="J133" s="16">
        <f t="shared" si="8"/>
        <v>23.287000000000003</v>
      </c>
      <c r="K133" s="17">
        <f t="shared" si="9"/>
        <v>24.345500000000001</v>
      </c>
      <c r="L133" s="14">
        <v>63103</v>
      </c>
      <c r="M133" s="15" t="s">
        <v>525</v>
      </c>
    </row>
    <row r="134" spans="1:13">
      <c r="A134" s="14" t="s">
        <v>526</v>
      </c>
      <c r="B134" s="15" t="s">
        <v>527</v>
      </c>
      <c r="C134" s="14" t="s">
        <v>528</v>
      </c>
      <c r="D134" t="s">
        <v>529</v>
      </c>
      <c r="E134" t="s">
        <v>366</v>
      </c>
      <c r="F134" t="s">
        <v>71</v>
      </c>
      <c r="G134">
        <v>34.57</v>
      </c>
      <c r="H134">
        <v>1.44</v>
      </c>
      <c r="I134" s="16">
        <v>1.58</v>
      </c>
      <c r="J134" s="16">
        <f t="shared" si="8"/>
        <v>1.7380000000000002</v>
      </c>
      <c r="K134" s="17">
        <f t="shared" si="9"/>
        <v>1.8169999999999999</v>
      </c>
      <c r="L134" s="14">
        <v>63103</v>
      </c>
      <c r="M134" s="15" t="s">
        <v>530</v>
      </c>
    </row>
    <row r="135" spans="1:13">
      <c r="A135" s="14" t="s">
        <v>531</v>
      </c>
      <c r="B135" s="15" t="s">
        <v>523</v>
      </c>
      <c r="C135" s="14" t="s">
        <v>532</v>
      </c>
      <c r="D135" t="s">
        <v>487</v>
      </c>
      <c r="E135" t="s">
        <v>366</v>
      </c>
      <c r="F135" t="s">
        <v>71</v>
      </c>
      <c r="G135">
        <v>192.45</v>
      </c>
      <c r="H135">
        <v>19.25</v>
      </c>
      <c r="I135" s="16">
        <v>21.17</v>
      </c>
      <c r="J135" s="16">
        <f t="shared" si="8"/>
        <v>23.287000000000003</v>
      </c>
      <c r="K135" s="17">
        <f t="shared" si="9"/>
        <v>24.345500000000001</v>
      </c>
      <c r="L135" s="14">
        <v>63103</v>
      </c>
      <c r="M135" s="15" t="s">
        <v>525</v>
      </c>
    </row>
    <row r="136" spans="1:13">
      <c r="A136" s="14" t="s">
        <v>533</v>
      </c>
      <c r="B136" s="15" t="s">
        <v>534</v>
      </c>
      <c r="C136" s="14" t="s">
        <v>535</v>
      </c>
      <c r="D136" t="s">
        <v>520</v>
      </c>
      <c r="E136" t="s">
        <v>366</v>
      </c>
      <c r="F136" t="s">
        <v>71</v>
      </c>
      <c r="G136">
        <v>127.37</v>
      </c>
      <c r="H136">
        <v>5.31</v>
      </c>
      <c r="I136" s="16">
        <v>5.84</v>
      </c>
      <c r="J136" s="16">
        <f t="shared" si="8"/>
        <v>6.4240000000000004</v>
      </c>
      <c r="K136" s="17">
        <f t="shared" si="9"/>
        <v>6.7159999999999993</v>
      </c>
      <c r="L136" s="14">
        <v>63103</v>
      </c>
      <c r="M136" s="15" t="s">
        <v>536</v>
      </c>
    </row>
    <row r="137" spans="1:13">
      <c r="A137" s="14" t="s">
        <v>537</v>
      </c>
      <c r="B137" s="15" t="s">
        <v>538</v>
      </c>
      <c r="C137" s="14" t="s">
        <v>539</v>
      </c>
      <c r="D137" t="s">
        <v>520</v>
      </c>
      <c r="E137" t="s">
        <v>366</v>
      </c>
      <c r="F137" t="s">
        <v>71</v>
      </c>
      <c r="G137">
        <v>34.36</v>
      </c>
      <c r="H137">
        <v>2.86</v>
      </c>
      <c r="I137" s="16">
        <v>3.15</v>
      </c>
      <c r="J137" s="16">
        <f t="shared" si="8"/>
        <v>3.4650000000000003</v>
      </c>
      <c r="K137" s="17">
        <f t="shared" si="9"/>
        <v>3.6224999999999996</v>
      </c>
      <c r="L137" s="14">
        <v>63103</v>
      </c>
      <c r="M137" s="15" t="s">
        <v>540</v>
      </c>
    </row>
    <row r="138" spans="1:13">
      <c r="A138" s="14" t="s">
        <v>541</v>
      </c>
      <c r="B138" s="15" t="s">
        <v>542</v>
      </c>
      <c r="C138" s="14" t="s">
        <v>543</v>
      </c>
      <c r="D138" t="s">
        <v>470</v>
      </c>
      <c r="E138" t="s">
        <v>366</v>
      </c>
      <c r="F138" t="s">
        <v>71</v>
      </c>
      <c r="G138">
        <v>20.23</v>
      </c>
      <c r="H138">
        <v>1.69</v>
      </c>
      <c r="I138" s="16">
        <v>1.85</v>
      </c>
      <c r="J138" s="16">
        <f t="shared" si="8"/>
        <v>2.0350000000000001</v>
      </c>
      <c r="K138" s="17">
        <f t="shared" si="9"/>
        <v>2.1274999999999999</v>
      </c>
      <c r="L138" s="14">
        <v>63103</v>
      </c>
      <c r="M138" s="15" t="s">
        <v>544</v>
      </c>
    </row>
    <row r="139" spans="1:13">
      <c r="A139" s="14" t="s">
        <v>545</v>
      </c>
      <c r="B139" s="15" t="s">
        <v>546</v>
      </c>
      <c r="C139" s="14" t="s">
        <v>547</v>
      </c>
      <c r="F139" t="s">
        <v>71</v>
      </c>
      <c r="G139">
        <v>133.91999999999999</v>
      </c>
      <c r="H139">
        <v>5.58</v>
      </c>
      <c r="I139" s="16">
        <v>6.14</v>
      </c>
      <c r="J139" s="16">
        <f t="shared" si="8"/>
        <v>6.7540000000000004</v>
      </c>
      <c r="K139" s="17">
        <f t="shared" si="9"/>
        <v>7.0609999999999991</v>
      </c>
      <c r="L139" s="14">
        <v>63103</v>
      </c>
      <c r="M139" s="15" t="s">
        <v>544</v>
      </c>
    </row>
    <row r="140" spans="1:13">
      <c r="A140" s="14" t="s">
        <v>548</v>
      </c>
      <c r="B140" s="15" t="s">
        <v>549</v>
      </c>
      <c r="C140" s="14" t="s">
        <v>550</v>
      </c>
      <c r="D140" t="s">
        <v>513</v>
      </c>
      <c r="E140" t="s">
        <v>366</v>
      </c>
      <c r="F140" t="s">
        <v>59</v>
      </c>
      <c r="G140">
        <v>122.75</v>
      </c>
      <c r="H140">
        <v>20.46</v>
      </c>
      <c r="I140" s="16">
        <v>22.5</v>
      </c>
      <c r="J140" s="16">
        <f t="shared" si="8"/>
        <v>24.750000000000004</v>
      </c>
      <c r="K140" s="17">
        <f t="shared" si="9"/>
        <v>25.874999999999996</v>
      </c>
      <c r="L140" s="14">
        <v>63103</v>
      </c>
      <c r="M140" s="15" t="s">
        <v>525</v>
      </c>
    </row>
    <row r="141" spans="1:13">
      <c r="A141" s="14" t="s">
        <v>551</v>
      </c>
      <c r="B141" s="15" t="s">
        <v>552</v>
      </c>
      <c r="C141" s="14" t="s">
        <v>553</v>
      </c>
      <c r="D141" t="s">
        <v>470</v>
      </c>
      <c r="E141" t="s">
        <v>366</v>
      </c>
      <c r="F141" t="s">
        <v>59</v>
      </c>
      <c r="H141">
        <v>14.05</v>
      </c>
      <c r="I141" s="16">
        <v>15.46</v>
      </c>
      <c r="J141" s="16">
        <f t="shared" si="8"/>
        <v>17.006000000000004</v>
      </c>
      <c r="K141" s="17">
        <f t="shared" si="9"/>
        <v>17.779</v>
      </c>
      <c r="L141" s="14">
        <v>63103</v>
      </c>
      <c r="M141" s="15" t="s">
        <v>525</v>
      </c>
    </row>
    <row r="142" spans="1:13">
      <c r="A142" s="14" t="s">
        <v>554</v>
      </c>
      <c r="B142" s="15" t="s">
        <v>555</v>
      </c>
      <c r="C142" s="14" t="s">
        <v>556</v>
      </c>
      <c r="D142" t="s">
        <v>520</v>
      </c>
      <c r="E142" t="s">
        <v>366</v>
      </c>
      <c r="F142" t="s">
        <v>59</v>
      </c>
      <c r="H142">
        <v>94.51</v>
      </c>
      <c r="I142" s="16">
        <v>103.96</v>
      </c>
      <c r="J142" s="16">
        <f t="shared" si="8"/>
        <v>114.35600000000001</v>
      </c>
      <c r="K142" s="17">
        <f t="shared" si="9"/>
        <v>119.55399999999999</v>
      </c>
      <c r="L142" s="14">
        <v>63103</v>
      </c>
      <c r="M142" s="15" t="s">
        <v>525</v>
      </c>
    </row>
    <row r="143" spans="1:13">
      <c r="A143" s="14" t="s">
        <v>557</v>
      </c>
      <c r="B143" s="15" t="s">
        <v>558</v>
      </c>
      <c r="C143" s="14" t="s">
        <v>559</v>
      </c>
      <c r="D143" t="s">
        <v>513</v>
      </c>
      <c r="E143" t="s">
        <v>366</v>
      </c>
      <c r="F143" t="s">
        <v>71</v>
      </c>
      <c r="G143">
        <v>139.28</v>
      </c>
      <c r="H143">
        <v>1.93</v>
      </c>
      <c r="I143" s="16">
        <v>2.13</v>
      </c>
      <c r="J143" s="16">
        <f t="shared" si="8"/>
        <v>2.343</v>
      </c>
      <c r="K143" s="17">
        <f t="shared" si="9"/>
        <v>2.4494999999999996</v>
      </c>
      <c r="L143" s="14">
        <v>63103</v>
      </c>
      <c r="M143" s="15" t="s">
        <v>560</v>
      </c>
    </row>
    <row r="144" spans="1:13">
      <c r="A144" s="14" t="s">
        <v>561</v>
      </c>
      <c r="B144" s="15" t="s">
        <v>562</v>
      </c>
      <c r="C144" s="14" t="s">
        <v>563</v>
      </c>
      <c r="D144" t="s">
        <v>470</v>
      </c>
      <c r="E144" t="s">
        <v>366</v>
      </c>
      <c r="F144" t="s">
        <v>59</v>
      </c>
      <c r="G144">
        <v>246.52</v>
      </c>
      <c r="H144">
        <v>3.42</v>
      </c>
      <c r="I144" s="16">
        <v>3.77</v>
      </c>
      <c r="J144" s="16">
        <f t="shared" si="8"/>
        <v>4.1470000000000002</v>
      </c>
      <c r="K144" s="17">
        <f t="shared" si="9"/>
        <v>4.3354999999999997</v>
      </c>
      <c r="L144" s="14">
        <v>63103</v>
      </c>
      <c r="M144" s="15" t="s">
        <v>560</v>
      </c>
    </row>
    <row r="145" spans="1:13">
      <c r="A145" s="14" t="s">
        <v>564</v>
      </c>
      <c r="B145" s="15" t="s">
        <v>565</v>
      </c>
      <c r="C145" s="14" t="s">
        <v>566</v>
      </c>
      <c r="D145" t="s">
        <v>520</v>
      </c>
      <c r="E145" t="s">
        <v>366</v>
      </c>
      <c r="F145" t="s">
        <v>59</v>
      </c>
      <c r="G145">
        <v>168.21</v>
      </c>
      <c r="H145">
        <v>3.5</v>
      </c>
      <c r="I145" s="16">
        <v>3.85</v>
      </c>
      <c r="J145" s="16">
        <f t="shared" si="8"/>
        <v>4.2350000000000003</v>
      </c>
      <c r="K145" s="17">
        <f t="shared" si="9"/>
        <v>4.4274999999999993</v>
      </c>
      <c r="L145" s="14">
        <v>63103</v>
      </c>
      <c r="M145" s="15" t="s">
        <v>567</v>
      </c>
    </row>
    <row r="146" spans="1:13">
      <c r="A146" s="14" t="s">
        <v>568</v>
      </c>
      <c r="B146" s="15" t="s">
        <v>569</v>
      </c>
      <c r="C146" s="14" t="s">
        <v>570</v>
      </c>
      <c r="D146" t="s">
        <v>487</v>
      </c>
      <c r="E146" t="s">
        <v>366</v>
      </c>
      <c r="F146" t="s">
        <v>71</v>
      </c>
      <c r="G146">
        <v>278.94</v>
      </c>
      <c r="H146">
        <v>5.81</v>
      </c>
      <c r="I146" s="16">
        <v>6.39</v>
      </c>
      <c r="J146" s="16">
        <f t="shared" si="8"/>
        <v>7.0289999999999999</v>
      </c>
      <c r="K146" s="17">
        <f t="shared" si="9"/>
        <v>7.3484999999999987</v>
      </c>
      <c r="L146" s="14">
        <v>63103</v>
      </c>
      <c r="M146" s="15" t="s">
        <v>567</v>
      </c>
    </row>
    <row r="147" spans="1:13">
      <c r="A147" s="14" t="s">
        <v>571</v>
      </c>
      <c r="B147" s="15" t="s">
        <v>572</v>
      </c>
      <c r="C147" s="14" t="s">
        <v>573</v>
      </c>
      <c r="D147" t="s">
        <v>142</v>
      </c>
      <c r="E147" t="s">
        <v>366</v>
      </c>
      <c r="F147" t="s">
        <v>574</v>
      </c>
      <c r="G147">
        <v>64.8</v>
      </c>
      <c r="H147">
        <v>16.2</v>
      </c>
      <c r="I147" s="16">
        <v>17.82</v>
      </c>
      <c r="J147" s="16">
        <f t="shared" si="8"/>
        <v>19.602</v>
      </c>
      <c r="K147" s="17">
        <f t="shared" si="9"/>
        <v>20.492999999999999</v>
      </c>
      <c r="L147" s="14">
        <v>63103</v>
      </c>
      <c r="M147" s="15" t="s">
        <v>567</v>
      </c>
    </row>
    <row r="148" spans="1:13">
      <c r="A148" s="14" t="s">
        <v>575</v>
      </c>
      <c r="B148" s="15" t="s">
        <v>576</v>
      </c>
      <c r="C148" s="14" t="s">
        <v>577</v>
      </c>
      <c r="D148" t="s">
        <v>513</v>
      </c>
      <c r="E148" t="s">
        <v>366</v>
      </c>
      <c r="F148" t="s">
        <v>71</v>
      </c>
      <c r="G148">
        <v>93.49</v>
      </c>
      <c r="H148">
        <v>1.3</v>
      </c>
      <c r="I148" s="16">
        <v>1.43</v>
      </c>
      <c r="J148" s="16">
        <f t="shared" si="8"/>
        <v>1.573</v>
      </c>
      <c r="K148" s="17">
        <f t="shared" si="9"/>
        <v>1.6444999999999999</v>
      </c>
      <c r="L148" s="14">
        <v>63103</v>
      </c>
      <c r="M148" s="15" t="s">
        <v>540</v>
      </c>
    </row>
    <row r="149" spans="1:13">
      <c r="A149" s="14" t="s">
        <v>578</v>
      </c>
      <c r="B149" s="15" t="s">
        <v>579</v>
      </c>
      <c r="C149" s="14" t="s">
        <v>580</v>
      </c>
      <c r="D149" t="s">
        <v>470</v>
      </c>
      <c r="E149" t="s">
        <v>366</v>
      </c>
      <c r="F149" t="s">
        <v>59</v>
      </c>
      <c r="G149">
        <v>166.86</v>
      </c>
      <c r="H149">
        <v>3.48</v>
      </c>
      <c r="I149" s="16">
        <v>3.82</v>
      </c>
      <c r="J149" s="16">
        <f t="shared" si="8"/>
        <v>4.202</v>
      </c>
      <c r="K149" s="17">
        <f t="shared" si="9"/>
        <v>4.3929999999999998</v>
      </c>
      <c r="L149" s="14">
        <v>63103</v>
      </c>
      <c r="M149" s="15" t="s">
        <v>544</v>
      </c>
    </row>
    <row r="150" spans="1:13">
      <c r="A150" s="14" t="s">
        <v>581</v>
      </c>
      <c r="B150" s="15" t="s">
        <v>582</v>
      </c>
      <c r="C150" s="14" t="s">
        <v>583</v>
      </c>
      <c r="D150" t="s">
        <v>584</v>
      </c>
      <c r="E150" t="s">
        <v>366</v>
      </c>
      <c r="F150" t="s">
        <v>585</v>
      </c>
      <c r="H150">
        <v>1.1000000000000001</v>
      </c>
      <c r="I150" s="16">
        <v>1.21</v>
      </c>
      <c r="J150" s="16">
        <f t="shared" si="8"/>
        <v>1.331</v>
      </c>
      <c r="K150" s="17">
        <f t="shared" si="9"/>
        <v>1.3915</v>
      </c>
      <c r="L150" s="14">
        <v>63103</v>
      </c>
      <c r="M150" s="15" t="s">
        <v>586</v>
      </c>
    </row>
    <row r="151" spans="1:13">
      <c r="A151" s="14" t="s">
        <v>587</v>
      </c>
      <c r="B151" s="15" t="s">
        <v>588</v>
      </c>
      <c r="C151" s="14" t="s">
        <v>589</v>
      </c>
      <c r="D151" t="s">
        <v>590</v>
      </c>
      <c r="E151" t="s">
        <v>366</v>
      </c>
      <c r="F151" t="s">
        <v>71</v>
      </c>
      <c r="G151">
        <v>658.99</v>
      </c>
      <c r="H151">
        <v>2.29</v>
      </c>
      <c r="I151" s="16">
        <v>2.52</v>
      </c>
      <c r="J151" s="16">
        <f t="shared" si="8"/>
        <v>2.7720000000000002</v>
      </c>
      <c r="K151" s="17">
        <f t="shared" si="9"/>
        <v>2.8979999999999997</v>
      </c>
      <c r="L151" s="14">
        <v>63103</v>
      </c>
      <c r="M151" s="15" t="s">
        <v>544</v>
      </c>
    </row>
    <row r="152" spans="1:13">
      <c r="A152" s="14" t="s">
        <v>591</v>
      </c>
      <c r="B152" s="15" t="s">
        <v>592</v>
      </c>
      <c r="C152" s="14" t="s">
        <v>593</v>
      </c>
      <c r="D152" t="s">
        <v>172</v>
      </c>
      <c r="E152" t="s">
        <v>366</v>
      </c>
      <c r="F152" t="s">
        <v>71</v>
      </c>
      <c r="H152">
        <v>15.24</v>
      </c>
      <c r="I152" s="16">
        <v>16.760000000000002</v>
      </c>
      <c r="J152" s="16">
        <f t="shared" si="8"/>
        <v>18.436000000000003</v>
      </c>
      <c r="K152" s="17">
        <f t="shared" si="9"/>
        <v>19.274000000000001</v>
      </c>
      <c r="L152" s="14">
        <v>63103</v>
      </c>
      <c r="M152" s="15" t="s">
        <v>586</v>
      </c>
    </row>
    <row r="153" spans="1:13">
      <c r="A153" s="14" t="s">
        <v>594</v>
      </c>
      <c r="B153" s="15" t="s">
        <v>595</v>
      </c>
      <c r="C153" s="14" t="s">
        <v>596</v>
      </c>
      <c r="D153" t="s">
        <v>597</v>
      </c>
      <c r="E153" t="s">
        <v>366</v>
      </c>
      <c r="F153" t="s">
        <v>71</v>
      </c>
      <c r="G153">
        <v>22.66</v>
      </c>
      <c r="H153">
        <v>7.55</v>
      </c>
      <c r="I153" s="16">
        <v>8.31</v>
      </c>
      <c r="J153" s="16">
        <f t="shared" si="8"/>
        <v>9.1410000000000018</v>
      </c>
      <c r="K153" s="17">
        <f t="shared" si="9"/>
        <v>9.5564999999999998</v>
      </c>
      <c r="L153" s="14">
        <v>63103</v>
      </c>
      <c r="M153" s="15" t="s">
        <v>586</v>
      </c>
    </row>
    <row r="154" spans="1:13">
      <c r="A154" s="14" t="s">
        <v>598</v>
      </c>
      <c r="B154" s="15" t="s">
        <v>599</v>
      </c>
      <c r="C154" s="14" t="s">
        <v>600</v>
      </c>
      <c r="D154" t="s">
        <v>470</v>
      </c>
      <c r="E154" t="s">
        <v>366</v>
      </c>
      <c r="F154" t="s">
        <v>59</v>
      </c>
      <c r="G154">
        <v>21.47</v>
      </c>
      <c r="H154">
        <v>7.16</v>
      </c>
      <c r="I154" s="16">
        <v>7.87</v>
      </c>
      <c r="J154" s="16">
        <f t="shared" si="8"/>
        <v>8.657</v>
      </c>
      <c r="K154" s="17">
        <f t="shared" si="9"/>
        <v>9.0504999999999995</v>
      </c>
      <c r="L154" s="14">
        <v>63103</v>
      </c>
      <c r="M154" s="15" t="s">
        <v>601</v>
      </c>
    </row>
    <row r="155" spans="1:13">
      <c r="A155" s="14" t="s">
        <v>602</v>
      </c>
      <c r="B155" s="15" t="s">
        <v>603</v>
      </c>
      <c r="C155" s="14" t="s">
        <v>604</v>
      </c>
      <c r="D155" t="s">
        <v>520</v>
      </c>
      <c r="E155" t="s">
        <v>366</v>
      </c>
      <c r="F155" t="s">
        <v>59</v>
      </c>
      <c r="G155">
        <v>145.06</v>
      </c>
      <c r="H155">
        <v>6.04</v>
      </c>
      <c r="I155" s="16">
        <v>6.65</v>
      </c>
      <c r="J155" s="16">
        <f t="shared" si="8"/>
        <v>7.3150000000000013</v>
      </c>
      <c r="K155" s="17">
        <f t="shared" si="9"/>
        <v>7.6475</v>
      </c>
      <c r="L155" s="14">
        <v>63103</v>
      </c>
      <c r="M155" s="15" t="s">
        <v>601</v>
      </c>
    </row>
    <row r="156" spans="1:13">
      <c r="A156" s="14" t="s">
        <v>605</v>
      </c>
      <c r="B156" s="15" t="s">
        <v>606</v>
      </c>
      <c r="C156" s="14" t="s">
        <v>607</v>
      </c>
      <c r="D156" t="s">
        <v>520</v>
      </c>
      <c r="E156" t="s">
        <v>366</v>
      </c>
      <c r="F156" t="s">
        <v>59</v>
      </c>
      <c r="G156">
        <v>165.34</v>
      </c>
      <c r="H156">
        <v>6.89</v>
      </c>
      <c r="I156" s="16">
        <v>7.58</v>
      </c>
      <c r="J156" s="16">
        <f t="shared" si="8"/>
        <v>8.338000000000001</v>
      </c>
      <c r="K156" s="17">
        <f t="shared" si="9"/>
        <v>8.7169999999999987</v>
      </c>
      <c r="L156" s="14">
        <v>63103</v>
      </c>
      <c r="M156" s="15" t="s">
        <v>601</v>
      </c>
    </row>
    <row r="157" spans="1:13">
      <c r="A157" s="14" t="s">
        <v>608</v>
      </c>
      <c r="B157" s="15" t="s">
        <v>609</v>
      </c>
      <c r="C157" s="14" t="s">
        <v>610</v>
      </c>
      <c r="D157" t="s">
        <v>520</v>
      </c>
      <c r="E157" t="s">
        <v>366</v>
      </c>
      <c r="F157" t="s">
        <v>59</v>
      </c>
      <c r="G157">
        <v>30.07</v>
      </c>
      <c r="H157">
        <v>10.02</v>
      </c>
      <c r="I157" s="16">
        <v>11.03</v>
      </c>
      <c r="J157" s="16">
        <f t="shared" si="8"/>
        <v>12.133000000000001</v>
      </c>
      <c r="K157" s="17">
        <f t="shared" si="9"/>
        <v>12.684499999999998</v>
      </c>
      <c r="L157" s="14">
        <v>63103</v>
      </c>
      <c r="M157" s="15" t="s">
        <v>601</v>
      </c>
    </row>
    <row r="158" spans="1:13">
      <c r="A158" s="14" t="s">
        <v>611</v>
      </c>
      <c r="B158" s="15" t="s">
        <v>612</v>
      </c>
      <c r="C158" s="14" t="s">
        <v>613</v>
      </c>
      <c r="D158" t="s">
        <v>520</v>
      </c>
      <c r="E158" t="s">
        <v>366</v>
      </c>
      <c r="F158" t="s">
        <v>71</v>
      </c>
      <c r="G158">
        <v>30.78</v>
      </c>
      <c r="H158">
        <v>5.13</v>
      </c>
      <c r="I158" s="16">
        <v>5.64</v>
      </c>
      <c r="J158" s="16">
        <f t="shared" si="8"/>
        <v>6.2039999999999997</v>
      </c>
      <c r="K158" s="17">
        <f t="shared" si="9"/>
        <v>6.4859999999999989</v>
      </c>
      <c r="L158" s="14">
        <v>63103</v>
      </c>
      <c r="M158" s="15" t="s">
        <v>614</v>
      </c>
    </row>
    <row r="159" spans="1:13">
      <c r="A159" s="14" t="s">
        <v>615</v>
      </c>
      <c r="B159" s="15" t="s">
        <v>616</v>
      </c>
      <c r="C159" s="14" t="s">
        <v>617</v>
      </c>
      <c r="D159" t="s">
        <v>520</v>
      </c>
      <c r="E159" t="s">
        <v>366</v>
      </c>
      <c r="F159" t="s">
        <v>59</v>
      </c>
      <c r="G159">
        <v>164.2</v>
      </c>
      <c r="H159">
        <v>6.84</v>
      </c>
      <c r="I159" s="16">
        <v>7.53</v>
      </c>
      <c r="J159" s="16">
        <f t="shared" si="8"/>
        <v>8.2830000000000013</v>
      </c>
      <c r="K159" s="17">
        <f t="shared" si="9"/>
        <v>8.6594999999999995</v>
      </c>
      <c r="L159" s="14">
        <v>63103</v>
      </c>
      <c r="M159" s="15" t="s">
        <v>601</v>
      </c>
    </row>
    <row r="160" spans="1:13">
      <c r="A160" s="14" t="s">
        <v>618</v>
      </c>
      <c r="B160" s="15" t="s">
        <v>619</v>
      </c>
      <c r="C160" s="14" t="s">
        <v>620</v>
      </c>
      <c r="D160" t="s">
        <v>513</v>
      </c>
      <c r="E160" t="s">
        <v>366</v>
      </c>
      <c r="F160" t="s">
        <v>59</v>
      </c>
      <c r="H160">
        <v>1.72</v>
      </c>
      <c r="I160" s="16">
        <v>1.89</v>
      </c>
      <c r="J160" s="16">
        <f t="shared" si="8"/>
        <v>2.0790000000000002</v>
      </c>
      <c r="K160" s="17">
        <f t="shared" si="9"/>
        <v>2.1734999999999998</v>
      </c>
      <c r="L160" s="14">
        <v>63103</v>
      </c>
      <c r="M160" s="15" t="s">
        <v>586</v>
      </c>
    </row>
    <row r="161" spans="1:13">
      <c r="A161" s="14" t="s">
        <v>621</v>
      </c>
      <c r="B161" s="15" t="s">
        <v>622</v>
      </c>
      <c r="C161" s="14" t="s">
        <v>623</v>
      </c>
      <c r="D161" t="s">
        <v>520</v>
      </c>
      <c r="E161" t="s">
        <v>366</v>
      </c>
      <c r="F161" t="s">
        <v>59</v>
      </c>
      <c r="G161">
        <v>81.36</v>
      </c>
      <c r="H161">
        <v>3.39</v>
      </c>
      <c r="I161" s="16">
        <v>3.73</v>
      </c>
      <c r="J161" s="16">
        <f t="shared" si="8"/>
        <v>4.1030000000000006</v>
      </c>
      <c r="K161" s="17">
        <f t="shared" si="9"/>
        <v>4.2894999999999994</v>
      </c>
      <c r="L161" s="14">
        <v>63103</v>
      </c>
      <c r="M161" s="15" t="s">
        <v>614</v>
      </c>
    </row>
    <row r="162" spans="1:13">
      <c r="A162" s="14" t="s">
        <v>624</v>
      </c>
      <c r="B162" s="15" t="s">
        <v>625</v>
      </c>
      <c r="C162" s="14" t="s">
        <v>626</v>
      </c>
      <c r="D162" t="s">
        <v>487</v>
      </c>
      <c r="E162" t="s">
        <v>366</v>
      </c>
      <c r="F162" t="s">
        <v>59</v>
      </c>
      <c r="G162">
        <v>75.87</v>
      </c>
      <c r="H162">
        <v>6.32</v>
      </c>
      <c r="I162" s="16">
        <v>6.95</v>
      </c>
      <c r="J162" s="16">
        <f t="shared" si="8"/>
        <v>7.6450000000000005</v>
      </c>
      <c r="K162" s="17">
        <f t="shared" si="9"/>
        <v>7.9924999999999997</v>
      </c>
      <c r="L162" s="14">
        <v>63103</v>
      </c>
      <c r="M162" s="15" t="s">
        <v>614</v>
      </c>
    </row>
    <row r="163" spans="1:13">
      <c r="A163" s="14" t="s">
        <v>627</v>
      </c>
      <c r="B163" s="15" t="s">
        <v>628</v>
      </c>
      <c r="C163" s="14" t="s">
        <v>629</v>
      </c>
      <c r="D163" t="s">
        <v>470</v>
      </c>
      <c r="E163" t="s">
        <v>366</v>
      </c>
      <c r="F163" t="s">
        <v>59</v>
      </c>
      <c r="G163">
        <v>120.72</v>
      </c>
      <c r="H163">
        <v>3.35</v>
      </c>
      <c r="I163" s="16">
        <v>3.69</v>
      </c>
      <c r="J163" s="16">
        <f t="shared" si="8"/>
        <v>4.0590000000000002</v>
      </c>
      <c r="K163" s="17">
        <f t="shared" si="9"/>
        <v>4.2435</v>
      </c>
      <c r="L163" s="14">
        <v>63103</v>
      </c>
      <c r="M163" s="15" t="s">
        <v>614</v>
      </c>
    </row>
    <row r="164" spans="1:13">
      <c r="A164" s="14" t="s">
        <v>630</v>
      </c>
      <c r="B164" s="15" t="s">
        <v>631</v>
      </c>
      <c r="C164" s="14" t="s">
        <v>632</v>
      </c>
      <c r="D164" t="s">
        <v>633</v>
      </c>
      <c r="E164" t="s">
        <v>366</v>
      </c>
      <c r="F164" t="s">
        <v>585</v>
      </c>
      <c r="H164">
        <v>13</v>
      </c>
      <c r="I164" s="16">
        <v>14.3</v>
      </c>
      <c r="J164" s="16">
        <f t="shared" si="8"/>
        <v>15.730000000000002</v>
      </c>
      <c r="K164" s="17">
        <f t="shared" si="9"/>
        <v>16.445</v>
      </c>
      <c r="L164" s="14">
        <v>63103</v>
      </c>
      <c r="M164" s="15" t="s">
        <v>634</v>
      </c>
    </row>
    <row r="165" spans="1:13">
      <c r="A165" s="14" t="s">
        <v>635</v>
      </c>
      <c r="B165" s="15" t="s">
        <v>636</v>
      </c>
      <c r="C165" s="14" t="s">
        <v>637</v>
      </c>
      <c r="D165" t="s">
        <v>638</v>
      </c>
      <c r="E165" t="s">
        <v>366</v>
      </c>
      <c r="F165" t="s">
        <v>59</v>
      </c>
      <c r="G165">
        <v>32.42</v>
      </c>
      <c r="H165">
        <v>5.4</v>
      </c>
      <c r="I165" s="16">
        <v>5.94</v>
      </c>
      <c r="J165" s="16">
        <f t="shared" si="8"/>
        <v>6.5340000000000007</v>
      </c>
      <c r="K165" s="17">
        <f t="shared" si="9"/>
        <v>6.8309999999999995</v>
      </c>
      <c r="L165" s="14">
        <v>63001</v>
      </c>
      <c r="M165" s="15" t="s">
        <v>639</v>
      </c>
    </row>
    <row r="166" spans="1:13">
      <c r="A166" s="14" t="s">
        <v>640</v>
      </c>
      <c r="B166" s="15" t="s">
        <v>641</v>
      </c>
      <c r="C166" s="14" t="s">
        <v>642</v>
      </c>
      <c r="D166" t="s">
        <v>643</v>
      </c>
      <c r="E166" t="s">
        <v>366</v>
      </c>
      <c r="F166" t="s">
        <v>71</v>
      </c>
      <c r="G166">
        <v>44.34</v>
      </c>
      <c r="H166">
        <v>7.39</v>
      </c>
      <c r="I166" s="16">
        <v>8.1300000000000008</v>
      </c>
      <c r="J166" s="16">
        <f t="shared" si="8"/>
        <v>8.9430000000000014</v>
      </c>
      <c r="K166" s="17">
        <f t="shared" si="9"/>
        <v>9.3495000000000008</v>
      </c>
      <c r="L166" s="14">
        <v>63103</v>
      </c>
      <c r="M166" s="15" t="s">
        <v>540</v>
      </c>
    </row>
    <row r="167" spans="1:13">
      <c r="A167" s="14" t="s">
        <v>644</v>
      </c>
      <c r="B167" s="15" t="s">
        <v>645</v>
      </c>
      <c r="C167" s="14" t="s">
        <v>646</v>
      </c>
      <c r="D167" t="s">
        <v>647</v>
      </c>
      <c r="E167" t="s">
        <v>366</v>
      </c>
      <c r="F167" t="s">
        <v>71</v>
      </c>
      <c r="H167">
        <v>7.69</v>
      </c>
      <c r="I167" s="16">
        <v>8.4600000000000009</v>
      </c>
      <c r="J167" s="16">
        <f t="shared" si="8"/>
        <v>9.3060000000000009</v>
      </c>
      <c r="K167" s="17">
        <f t="shared" si="9"/>
        <v>9.729000000000001</v>
      </c>
      <c r="L167" s="14">
        <v>63103</v>
      </c>
      <c r="M167" s="15" t="s">
        <v>648</v>
      </c>
    </row>
    <row r="168" spans="1:13">
      <c r="A168" s="14" t="s">
        <v>649</v>
      </c>
      <c r="B168" s="15" t="s">
        <v>650</v>
      </c>
      <c r="C168" s="14" t="s">
        <v>651</v>
      </c>
      <c r="D168" t="s">
        <v>652</v>
      </c>
      <c r="E168" t="s">
        <v>366</v>
      </c>
      <c r="F168" t="s">
        <v>71</v>
      </c>
      <c r="G168">
        <v>119.54</v>
      </c>
      <c r="H168">
        <v>9.9600000000000009</v>
      </c>
      <c r="I168" s="16">
        <v>10.96</v>
      </c>
      <c r="J168" s="16">
        <f t="shared" si="8"/>
        <v>12.056000000000003</v>
      </c>
      <c r="K168" s="17">
        <f t="shared" si="9"/>
        <v>12.603999999999999</v>
      </c>
      <c r="L168" s="14">
        <v>63103</v>
      </c>
      <c r="M168" s="15" t="s">
        <v>653</v>
      </c>
    </row>
    <row r="169" spans="1:13">
      <c r="A169" s="14" t="s">
        <v>654</v>
      </c>
      <c r="B169" s="15" t="s">
        <v>655</v>
      </c>
      <c r="C169" s="14" t="s">
        <v>656</v>
      </c>
      <c r="D169" t="s">
        <v>657</v>
      </c>
      <c r="E169" t="s">
        <v>366</v>
      </c>
      <c r="F169" t="s">
        <v>658</v>
      </c>
      <c r="G169">
        <v>20.86</v>
      </c>
      <c r="H169">
        <v>0.57999999999999996</v>
      </c>
      <c r="I169" s="16">
        <v>0.64</v>
      </c>
      <c r="J169" s="16">
        <f t="shared" si="8"/>
        <v>0.70400000000000007</v>
      </c>
      <c r="K169" s="17">
        <f t="shared" si="9"/>
        <v>0.73599999999999999</v>
      </c>
      <c r="L169" s="14">
        <v>63103</v>
      </c>
      <c r="M169" s="15" t="s">
        <v>659</v>
      </c>
    </row>
    <row r="170" spans="1:13">
      <c r="A170" s="14" t="s">
        <v>660</v>
      </c>
      <c r="B170" s="15">
        <v>699052</v>
      </c>
      <c r="C170" s="14" t="s">
        <v>661</v>
      </c>
      <c r="D170" t="s">
        <v>662</v>
      </c>
      <c r="E170" t="s">
        <v>366</v>
      </c>
      <c r="F170" t="s">
        <v>194</v>
      </c>
      <c r="G170">
        <v>11.99</v>
      </c>
      <c r="H170">
        <v>0.5</v>
      </c>
      <c r="I170" s="16">
        <v>0.55000000000000004</v>
      </c>
      <c r="J170" s="16">
        <f t="shared" si="8"/>
        <v>0.60500000000000009</v>
      </c>
      <c r="K170" s="17">
        <f t="shared" si="9"/>
        <v>0.63249999999999995</v>
      </c>
      <c r="L170" s="14">
        <v>63103</v>
      </c>
      <c r="M170" s="15" t="s">
        <v>659</v>
      </c>
    </row>
    <row r="171" spans="1:13">
      <c r="A171" s="14" t="s">
        <v>663</v>
      </c>
      <c r="B171" s="15">
        <v>24418469</v>
      </c>
      <c r="C171" s="14" t="s">
        <v>664</v>
      </c>
      <c r="D171" t="s">
        <v>665</v>
      </c>
      <c r="E171" t="s">
        <v>366</v>
      </c>
      <c r="F171" t="s">
        <v>194</v>
      </c>
      <c r="H171">
        <v>2.4</v>
      </c>
      <c r="I171" s="16">
        <v>2.64</v>
      </c>
      <c r="J171" s="16">
        <f t="shared" si="8"/>
        <v>2.9040000000000004</v>
      </c>
      <c r="K171" s="17">
        <f t="shared" si="9"/>
        <v>3.036</v>
      </c>
      <c r="L171" s="14">
        <v>63103</v>
      </c>
      <c r="M171" s="15" t="s">
        <v>653</v>
      </c>
    </row>
    <row r="172" spans="1:13">
      <c r="A172" s="14" t="s">
        <v>666</v>
      </c>
      <c r="B172" s="15" t="s">
        <v>667</v>
      </c>
      <c r="C172" s="14" t="s">
        <v>668</v>
      </c>
      <c r="D172" t="s">
        <v>669</v>
      </c>
      <c r="E172" t="s">
        <v>366</v>
      </c>
      <c r="F172" t="s">
        <v>71</v>
      </c>
      <c r="G172">
        <v>24.12</v>
      </c>
      <c r="H172">
        <v>2.41</v>
      </c>
      <c r="I172" s="16">
        <v>2.65</v>
      </c>
      <c r="J172" s="16">
        <f t="shared" si="8"/>
        <v>2.915</v>
      </c>
      <c r="K172" s="17">
        <f t="shared" si="9"/>
        <v>3.0474999999999999</v>
      </c>
      <c r="L172" s="14">
        <v>63103</v>
      </c>
      <c r="M172" s="15" t="s">
        <v>540</v>
      </c>
    </row>
    <row r="173" spans="1:13">
      <c r="A173" s="14" t="s">
        <v>670</v>
      </c>
      <c r="B173" s="15" t="s">
        <v>671</v>
      </c>
      <c r="C173" s="14" t="s">
        <v>672</v>
      </c>
      <c r="D173" t="s">
        <v>673</v>
      </c>
      <c r="E173" t="s">
        <v>366</v>
      </c>
      <c r="F173" t="s">
        <v>71</v>
      </c>
      <c r="G173">
        <v>17.95</v>
      </c>
      <c r="H173">
        <v>1.8</v>
      </c>
      <c r="I173" s="16">
        <v>1.97</v>
      </c>
      <c r="J173" s="16">
        <f t="shared" si="8"/>
        <v>2.1670000000000003</v>
      </c>
      <c r="K173" s="17">
        <f t="shared" si="9"/>
        <v>2.2654999999999998</v>
      </c>
      <c r="L173" s="14">
        <v>63103</v>
      </c>
      <c r="M173" s="15" t="s">
        <v>540</v>
      </c>
    </row>
    <row r="174" spans="1:13">
      <c r="A174" s="14" t="s">
        <v>674</v>
      </c>
      <c r="B174" s="15" t="s">
        <v>675</v>
      </c>
      <c r="C174" s="14" t="s">
        <v>676</v>
      </c>
      <c r="D174" t="s">
        <v>633</v>
      </c>
      <c r="E174" t="s">
        <v>366</v>
      </c>
      <c r="F174" t="s">
        <v>59</v>
      </c>
      <c r="H174">
        <v>0.89</v>
      </c>
      <c r="I174" s="16">
        <v>0.98</v>
      </c>
      <c r="J174" s="16">
        <f t="shared" si="8"/>
        <v>1.0780000000000001</v>
      </c>
      <c r="K174" s="17">
        <f t="shared" si="9"/>
        <v>1.127</v>
      </c>
      <c r="L174" s="14">
        <v>63103</v>
      </c>
      <c r="M174" s="15" t="s">
        <v>540</v>
      </c>
    </row>
    <row r="175" spans="1:13">
      <c r="A175" s="14" t="s">
        <v>677</v>
      </c>
      <c r="B175" s="15" t="s">
        <v>675</v>
      </c>
      <c r="C175" s="14" t="s">
        <v>678</v>
      </c>
      <c r="D175" t="s">
        <v>679</v>
      </c>
      <c r="E175" t="s">
        <v>366</v>
      </c>
      <c r="F175" t="s">
        <v>59</v>
      </c>
      <c r="H175">
        <v>1.81</v>
      </c>
      <c r="I175" s="16">
        <v>1.99</v>
      </c>
      <c r="J175" s="16">
        <f t="shared" si="8"/>
        <v>2.1890000000000001</v>
      </c>
      <c r="K175" s="17">
        <f t="shared" si="9"/>
        <v>2.2885</v>
      </c>
      <c r="L175" s="14">
        <v>63103</v>
      </c>
      <c r="M175" s="15" t="s">
        <v>540</v>
      </c>
    </row>
    <row r="176" spans="1:13">
      <c r="A176" s="14" t="s">
        <v>680</v>
      </c>
      <c r="B176" s="15" t="s">
        <v>681</v>
      </c>
      <c r="C176" s="14" t="s">
        <v>682</v>
      </c>
      <c r="F176" t="s">
        <v>59</v>
      </c>
      <c r="H176">
        <v>2.0299999999999998</v>
      </c>
      <c r="I176" s="16">
        <v>2.23</v>
      </c>
      <c r="J176" s="16">
        <f t="shared" si="8"/>
        <v>2.4530000000000003</v>
      </c>
      <c r="K176" s="17">
        <f t="shared" si="9"/>
        <v>2.5644999999999998</v>
      </c>
      <c r="L176" s="14">
        <v>63103</v>
      </c>
      <c r="M176" s="15" t="s">
        <v>540</v>
      </c>
    </row>
    <row r="177" spans="1:13">
      <c r="A177" s="14" t="s">
        <v>683</v>
      </c>
      <c r="B177" s="15" t="s">
        <v>684</v>
      </c>
      <c r="C177" s="14" t="s">
        <v>685</v>
      </c>
      <c r="D177" t="s">
        <v>686</v>
      </c>
      <c r="E177" t="s">
        <v>366</v>
      </c>
      <c r="F177" t="s">
        <v>658</v>
      </c>
      <c r="G177">
        <v>9.2200000000000006</v>
      </c>
      <c r="H177">
        <v>1.84</v>
      </c>
      <c r="I177" s="16">
        <v>2.0299999999999998</v>
      </c>
      <c r="J177" s="16">
        <f t="shared" si="8"/>
        <v>2.2330000000000001</v>
      </c>
      <c r="K177" s="17">
        <f t="shared" si="9"/>
        <v>2.3344999999999998</v>
      </c>
      <c r="L177" s="14">
        <v>63103</v>
      </c>
      <c r="M177" s="15" t="s">
        <v>659</v>
      </c>
    </row>
    <row r="178" spans="1:13">
      <c r="A178" s="14" t="s">
        <v>687</v>
      </c>
      <c r="B178" s="15" t="s">
        <v>688</v>
      </c>
      <c r="C178" s="14" t="s">
        <v>689</v>
      </c>
      <c r="D178" t="s">
        <v>690</v>
      </c>
      <c r="E178" t="s">
        <v>366</v>
      </c>
      <c r="F178" t="s">
        <v>232</v>
      </c>
      <c r="G178">
        <v>3.68</v>
      </c>
      <c r="H178">
        <v>0.92</v>
      </c>
      <c r="I178" s="16">
        <v>1.01</v>
      </c>
      <c r="J178" s="16">
        <f t="shared" si="8"/>
        <v>1.1110000000000002</v>
      </c>
      <c r="K178" s="17">
        <f t="shared" si="9"/>
        <v>1.1615</v>
      </c>
      <c r="L178" s="14">
        <v>63103</v>
      </c>
      <c r="M178" s="15" t="s">
        <v>691</v>
      </c>
    </row>
    <row r="179" spans="1:13">
      <c r="A179" s="14" t="s">
        <v>692</v>
      </c>
      <c r="B179" s="15" t="s">
        <v>693</v>
      </c>
      <c r="C179" s="14" t="s">
        <v>694</v>
      </c>
      <c r="D179" t="s">
        <v>453</v>
      </c>
      <c r="E179" t="s">
        <v>366</v>
      </c>
      <c r="F179" t="s">
        <v>71</v>
      </c>
      <c r="G179">
        <v>25.09</v>
      </c>
      <c r="H179">
        <v>8.36</v>
      </c>
      <c r="I179" s="16">
        <v>9.1999999999999993</v>
      </c>
      <c r="J179" s="16">
        <f t="shared" si="8"/>
        <v>10.119999999999999</v>
      </c>
      <c r="K179" s="17">
        <f t="shared" si="9"/>
        <v>10.579999999999998</v>
      </c>
      <c r="L179" s="14">
        <v>63001</v>
      </c>
      <c r="M179" s="15" t="s">
        <v>695</v>
      </c>
    </row>
    <row r="180" spans="1:13">
      <c r="A180" s="14" t="s">
        <v>696</v>
      </c>
      <c r="B180" s="15" t="s">
        <v>697</v>
      </c>
      <c r="C180" s="14" t="s">
        <v>698</v>
      </c>
      <c r="D180" t="s">
        <v>699</v>
      </c>
      <c r="E180" t="s">
        <v>366</v>
      </c>
      <c r="F180" t="s">
        <v>59</v>
      </c>
      <c r="G180">
        <v>13.77</v>
      </c>
      <c r="H180">
        <v>0.19</v>
      </c>
      <c r="I180" s="16">
        <v>0.21</v>
      </c>
      <c r="J180" s="16">
        <f t="shared" si="8"/>
        <v>0.23100000000000001</v>
      </c>
      <c r="K180" s="17">
        <f t="shared" si="9"/>
        <v>0.24149999999999996</v>
      </c>
      <c r="L180" s="14">
        <v>63001</v>
      </c>
      <c r="M180" s="15" t="s">
        <v>700</v>
      </c>
    </row>
    <row r="181" spans="1:13">
      <c r="A181" s="14" t="s">
        <v>701</v>
      </c>
      <c r="B181" s="15" t="s">
        <v>702</v>
      </c>
      <c r="C181" s="14" t="s">
        <v>703</v>
      </c>
      <c r="D181" t="s">
        <v>453</v>
      </c>
      <c r="E181" t="s">
        <v>366</v>
      </c>
      <c r="F181" t="s">
        <v>71</v>
      </c>
      <c r="H181">
        <v>13.41</v>
      </c>
      <c r="I181" s="16">
        <v>14.75</v>
      </c>
      <c r="J181" s="16">
        <f t="shared" si="8"/>
        <v>16.225000000000001</v>
      </c>
      <c r="K181" s="17">
        <f t="shared" si="9"/>
        <v>16.962499999999999</v>
      </c>
      <c r="L181" s="14">
        <v>63001</v>
      </c>
      <c r="M181" s="15" t="s">
        <v>695</v>
      </c>
    </row>
    <row r="182" spans="1:13">
      <c r="A182" s="14" t="s">
        <v>704</v>
      </c>
      <c r="B182" s="15" t="s">
        <v>705</v>
      </c>
      <c r="C182" s="14" t="s">
        <v>706</v>
      </c>
      <c r="D182" t="s">
        <v>590</v>
      </c>
      <c r="E182" t="s">
        <v>366</v>
      </c>
      <c r="F182" t="s">
        <v>59</v>
      </c>
      <c r="G182">
        <v>573.36</v>
      </c>
      <c r="H182">
        <v>95.56</v>
      </c>
      <c r="I182" s="16">
        <v>105.12</v>
      </c>
      <c r="J182" s="16">
        <f t="shared" si="8"/>
        <v>115.63200000000002</v>
      </c>
      <c r="K182" s="17">
        <f t="shared" si="9"/>
        <v>120.88799999999999</v>
      </c>
      <c r="L182" s="14">
        <v>63103</v>
      </c>
      <c r="M182" s="15" t="s">
        <v>707</v>
      </c>
    </row>
    <row r="183" spans="1:13">
      <c r="A183" s="14" t="s">
        <v>708</v>
      </c>
      <c r="B183" s="15" t="s">
        <v>709</v>
      </c>
      <c r="C183" s="14" t="s">
        <v>710</v>
      </c>
      <c r="D183" t="s">
        <v>590</v>
      </c>
      <c r="E183" t="s">
        <v>366</v>
      </c>
      <c r="F183" t="s">
        <v>59</v>
      </c>
      <c r="G183">
        <v>54.76</v>
      </c>
      <c r="H183">
        <v>9.1300000000000008</v>
      </c>
      <c r="I183" s="16">
        <v>10.039999999999999</v>
      </c>
      <c r="J183" s="16">
        <f t="shared" si="8"/>
        <v>11.044</v>
      </c>
      <c r="K183" s="17">
        <f t="shared" si="9"/>
        <v>11.545999999999998</v>
      </c>
      <c r="L183" s="14">
        <v>63103</v>
      </c>
      <c r="M183" s="15" t="s">
        <v>711</v>
      </c>
    </row>
    <row r="184" spans="1:13">
      <c r="A184" s="14" t="s">
        <v>712</v>
      </c>
      <c r="B184" s="15" t="s">
        <v>713</v>
      </c>
      <c r="C184" s="14" t="s">
        <v>714</v>
      </c>
      <c r="D184" t="s">
        <v>665</v>
      </c>
      <c r="E184" t="s">
        <v>366</v>
      </c>
      <c r="F184" t="s">
        <v>71</v>
      </c>
      <c r="G184">
        <v>23.35</v>
      </c>
      <c r="H184">
        <v>23.35</v>
      </c>
      <c r="I184" s="16">
        <v>25.69</v>
      </c>
      <c r="J184" s="16">
        <f t="shared" si="8"/>
        <v>28.259000000000004</v>
      </c>
      <c r="K184" s="17">
        <f t="shared" si="9"/>
        <v>29.543499999999998</v>
      </c>
      <c r="L184" s="14">
        <v>63103</v>
      </c>
      <c r="M184" s="15" t="s">
        <v>521</v>
      </c>
    </row>
    <row r="185" spans="1:13">
      <c r="A185" s="14" t="s">
        <v>715</v>
      </c>
      <c r="B185" s="15">
        <v>24534262</v>
      </c>
      <c r="C185" s="14" t="s">
        <v>716</v>
      </c>
      <c r="D185" t="s">
        <v>717</v>
      </c>
      <c r="E185" t="s">
        <v>64</v>
      </c>
      <c r="F185" t="s">
        <v>194</v>
      </c>
      <c r="G185">
        <v>36.72</v>
      </c>
      <c r="H185">
        <v>6.12</v>
      </c>
      <c r="I185" s="16">
        <v>6.73</v>
      </c>
      <c r="J185" s="16">
        <f t="shared" si="8"/>
        <v>7.4030000000000014</v>
      </c>
      <c r="K185" s="17">
        <f t="shared" si="9"/>
        <v>7.7394999999999996</v>
      </c>
      <c r="L185" s="14">
        <v>63001</v>
      </c>
      <c r="M185" s="15" t="s">
        <v>718</v>
      </c>
    </row>
    <row r="186" spans="1:13">
      <c r="A186" s="14" t="s">
        <v>719</v>
      </c>
      <c r="B186" s="15" t="s">
        <v>720</v>
      </c>
      <c r="C186" s="14" t="s">
        <v>721</v>
      </c>
      <c r="D186">
        <v>8.4250000000000007</v>
      </c>
      <c r="E186" t="s">
        <v>366</v>
      </c>
      <c r="F186" t="s">
        <v>71</v>
      </c>
      <c r="G186">
        <v>5.89</v>
      </c>
      <c r="H186">
        <v>0.49</v>
      </c>
      <c r="I186" s="16">
        <v>0.54</v>
      </c>
      <c r="J186" s="16">
        <f t="shared" si="8"/>
        <v>0.59400000000000008</v>
      </c>
      <c r="K186" s="17">
        <f t="shared" si="9"/>
        <v>0.621</v>
      </c>
      <c r="L186" s="14">
        <v>63001</v>
      </c>
      <c r="M186" s="15">
        <v>112</v>
      </c>
    </row>
    <row r="187" spans="1:13">
      <c r="A187" s="14" t="s">
        <v>722</v>
      </c>
      <c r="B187" s="15" t="s">
        <v>723</v>
      </c>
      <c r="C187" s="14" t="s">
        <v>724</v>
      </c>
      <c r="D187">
        <v>13.425000000000001</v>
      </c>
      <c r="E187" t="s">
        <v>366</v>
      </c>
      <c r="F187" t="s">
        <v>71</v>
      </c>
      <c r="G187">
        <v>4.21</v>
      </c>
      <c r="H187">
        <v>0.35</v>
      </c>
      <c r="I187" s="16">
        <v>0.39</v>
      </c>
      <c r="J187" s="16">
        <f t="shared" si="8"/>
        <v>0.42900000000000005</v>
      </c>
      <c r="K187" s="17">
        <f t="shared" si="9"/>
        <v>0.44849999999999995</v>
      </c>
      <c r="L187" s="14">
        <v>63001</v>
      </c>
      <c r="M187" s="15">
        <v>112</v>
      </c>
    </row>
    <row r="188" spans="1:13">
      <c r="A188" s="14" t="s">
        <v>725</v>
      </c>
      <c r="B188" s="15" t="s">
        <v>726</v>
      </c>
      <c r="C188" s="14" t="s">
        <v>727</v>
      </c>
      <c r="D188" t="s">
        <v>728</v>
      </c>
      <c r="E188" t="s">
        <v>366</v>
      </c>
      <c r="F188" t="s">
        <v>71</v>
      </c>
      <c r="G188">
        <v>6.94</v>
      </c>
      <c r="H188">
        <v>0.57999999999999996</v>
      </c>
      <c r="I188" s="16">
        <v>0.64</v>
      </c>
      <c r="J188" s="16">
        <f t="shared" si="8"/>
        <v>0.70400000000000007</v>
      </c>
      <c r="K188" s="17">
        <f t="shared" si="9"/>
        <v>0.73599999999999999</v>
      </c>
      <c r="L188" s="14">
        <v>63001</v>
      </c>
      <c r="M188" s="15">
        <v>112</v>
      </c>
    </row>
    <row r="189" spans="1:13">
      <c r="A189" s="14" t="s">
        <v>729</v>
      </c>
      <c r="B189" s="15" t="s">
        <v>730</v>
      </c>
      <c r="C189" s="14" t="s">
        <v>731</v>
      </c>
      <c r="D189" t="s">
        <v>732</v>
      </c>
      <c r="E189" t="s">
        <v>366</v>
      </c>
      <c r="F189" t="s">
        <v>71</v>
      </c>
      <c r="G189">
        <v>4.26</v>
      </c>
      <c r="H189">
        <v>0.36</v>
      </c>
      <c r="I189" s="16">
        <v>0.39</v>
      </c>
      <c r="J189" s="16">
        <f t="shared" si="8"/>
        <v>0.42900000000000005</v>
      </c>
      <c r="K189" s="17">
        <f t="shared" si="9"/>
        <v>0.44849999999999995</v>
      </c>
      <c r="L189" s="14">
        <v>63001</v>
      </c>
      <c r="M189" s="15">
        <v>112</v>
      </c>
    </row>
    <row r="190" spans="1:13">
      <c r="A190" s="14" t="s">
        <v>733</v>
      </c>
      <c r="B190" s="15" t="s">
        <v>734</v>
      </c>
      <c r="C190" s="14" t="s">
        <v>735</v>
      </c>
      <c r="D190" t="s">
        <v>736</v>
      </c>
      <c r="E190" t="s">
        <v>366</v>
      </c>
      <c r="F190" t="s">
        <v>71</v>
      </c>
      <c r="G190">
        <v>5.03</v>
      </c>
      <c r="H190">
        <v>0.42</v>
      </c>
      <c r="I190" s="16">
        <v>0.46</v>
      </c>
      <c r="J190" s="16">
        <f t="shared" si="8"/>
        <v>0.50600000000000012</v>
      </c>
      <c r="K190" s="17">
        <f t="shared" si="9"/>
        <v>0.52900000000000003</v>
      </c>
      <c r="L190" s="14">
        <v>63001</v>
      </c>
      <c r="M190" s="15">
        <v>112</v>
      </c>
    </row>
    <row r="191" spans="1:13">
      <c r="A191" s="14" t="s">
        <v>737</v>
      </c>
      <c r="B191" s="15" t="s">
        <v>738</v>
      </c>
      <c r="C191" s="14" t="s">
        <v>739</v>
      </c>
      <c r="D191" t="s">
        <v>740</v>
      </c>
      <c r="E191" t="s">
        <v>366</v>
      </c>
      <c r="F191" t="s">
        <v>71</v>
      </c>
      <c r="G191">
        <v>4.95</v>
      </c>
      <c r="H191">
        <v>0.41</v>
      </c>
      <c r="I191" s="16">
        <v>0.45</v>
      </c>
      <c r="J191" s="16">
        <f t="shared" si="8"/>
        <v>0.49500000000000005</v>
      </c>
      <c r="K191" s="17">
        <f t="shared" si="9"/>
        <v>0.51749999999999996</v>
      </c>
      <c r="L191" s="14">
        <v>63001</v>
      </c>
      <c r="M191" s="15">
        <v>112</v>
      </c>
    </row>
    <row r="192" spans="1:13">
      <c r="A192" s="14" t="s">
        <v>741</v>
      </c>
      <c r="B192" s="15" t="s">
        <v>742</v>
      </c>
      <c r="C192" s="14" t="s">
        <v>743</v>
      </c>
      <c r="D192" t="s">
        <v>744</v>
      </c>
      <c r="E192" t="s">
        <v>366</v>
      </c>
      <c r="F192" t="s">
        <v>71</v>
      </c>
      <c r="G192">
        <v>5.49</v>
      </c>
      <c r="H192">
        <v>0.46</v>
      </c>
      <c r="I192" s="16">
        <v>0.5</v>
      </c>
      <c r="J192" s="16">
        <f t="shared" si="8"/>
        <v>0.55000000000000004</v>
      </c>
      <c r="K192" s="17">
        <f t="shared" si="9"/>
        <v>0.57499999999999996</v>
      </c>
      <c r="L192" s="14">
        <v>63001</v>
      </c>
      <c r="M192" s="15">
        <v>112</v>
      </c>
    </row>
    <row r="193" spans="1:13">
      <c r="A193" s="14" t="s">
        <v>745</v>
      </c>
      <c r="B193" s="15" t="s">
        <v>746</v>
      </c>
      <c r="C193" s="14" t="s">
        <v>747</v>
      </c>
      <c r="D193" t="s">
        <v>748</v>
      </c>
      <c r="E193" t="s">
        <v>366</v>
      </c>
      <c r="F193" t="s">
        <v>71</v>
      </c>
      <c r="G193">
        <v>5.93</v>
      </c>
      <c r="H193">
        <v>0.49</v>
      </c>
      <c r="I193" s="16">
        <v>0.54</v>
      </c>
      <c r="J193" s="16">
        <f t="shared" si="8"/>
        <v>0.59400000000000008</v>
      </c>
      <c r="K193" s="17">
        <f t="shared" si="9"/>
        <v>0.621</v>
      </c>
      <c r="L193" s="14">
        <v>63001</v>
      </c>
      <c r="M193" s="15">
        <v>112</v>
      </c>
    </row>
    <row r="194" spans="1:13">
      <c r="A194" s="14" t="s">
        <v>749</v>
      </c>
      <c r="B194" s="15" t="s">
        <v>750</v>
      </c>
      <c r="C194" s="14" t="s">
        <v>751</v>
      </c>
      <c r="D194" t="s">
        <v>752</v>
      </c>
      <c r="E194" t="s">
        <v>366</v>
      </c>
      <c r="F194" t="s">
        <v>71</v>
      </c>
      <c r="G194">
        <v>6.94</v>
      </c>
      <c r="H194">
        <v>0.57999999999999996</v>
      </c>
      <c r="I194" s="16">
        <v>0.64</v>
      </c>
      <c r="J194" s="16">
        <f t="shared" si="8"/>
        <v>0.70400000000000007</v>
      </c>
      <c r="K194" s="17">
        <f t="shared" si="9"/>
        <v>0.73599999999999999</v>
      </c>
      <c r="L194" s="14">
        <v>63001</v>
      </c>
      <c r="M194" s="15">
        <v>112</v>
      </c>
    </row>
    <row r="195" spans="1:13">
      <c r="A195" s="14" t="s">
        <v>753</v>
      </c>
      <c r="B195" s="15" t="s">
        <v>754</v>
      </c>
      <c r="C195" s="14" t="s">
        <v>755</v>
      </c>
      <c r="D195" t="s">
        <v>756</v>
      </c>
      <c r="E195" t="s">
        <v>366</v>
      </c>
      <c r="F195" t="s">
        <v>71</v>
      </c>
      <c r="G195">
        <v>7.6</v>
      </c>
      <c r="H195">
        <v>0.63</v>
      </c>
      <c r="I195" s="16">
        <v>0.7</v>
      </c>
      <c r="J195" s="16">
        <f t="shared" si="8"/>
        <v>0.77</v>
      </c>
      <c r="K195" s="17">
        <f t="shared" si="9"/>
        <v>0.80499999999999994</v>
      </c>
      <c r="L195" s="14">
        <v>63001</v>
      </c>
      <c r="M195" s="15">
        <v>112</v>
      </c>
    </row>
    <row r="196" spans="1:13">
      <c r="A196" s="14" t="s">
        <v>757</v>
      </c>
      <c r="B196" s="15" t="s">
        <v>758</v>
      </c>
      <c r="C196" s="14" t="s">
        <v>759</v>
      </c>
      <c r="D196" t="s">
        <v>760</v>
      </c>
      <c r="E196" t="s">
        <v>366</v>
      </c>
      <c r="F196" t="s">
        <v>71</v>
      </c>
      <c r="G196">
        <v>16.190000000000001</v>
      </c>
      <c r="H196">
        <v>0.16</v>
      </c>
      <c r="I196" s="16">
        <v>0.18</v>
      </c>
      <c r="J196" s="16">
        <f t="shared" ref="J196:J259" si="10">I196*1.1</f>
        <v>0.19800000000000001</v>
      </c>
      <c r="K196" s="17">
        <f t="shared" ref="K196:K259" si="11">I196*1.15</f>
        <v>0.20699999999999999</v>
      </c>
      <c r="L196" s="14">
        <v>63001</v>
      </c>
      <c r="M196" s="15">
        <v>112</v>
      </c>
    </row>
    <row r="197" spans="1:13">
      <c r="A197" s="14" t="s">
        <v>761</v>
      </c>
      <c r="B197" s="15" t="s">
        <v>762</v>
      </c>
      <c r="C197" s="14" t="s">
        <v>763</v>
      </c>
      <c r="D197" t="s">
        <v>764</v>
      </c>
      <c r="E197" t="s">
        <v>366</v>
      </c>
      <c r="F197" t="s">
        <v>71</v>
      </c>
      <c r="G197">
        <v>9.7799999999999994</v>
      </c>
      <c r="H197">
        <v>0.82</v>
      </c>
      <c r="I197" s="16">
        <v>0.9</v>
      </c>
      <c r="J197" s="16">
        <f t="shared" si="10"/>
        <v>0.9900000000000001</v>
      </c>
      <c r="K197" s="17">
        <f t="shared" si="11"/>
        <v>1.0349999999999999</v>
      </c>
      <c r="L197" s="14">
        <v>63001</v>
      </c>
      <c r="M197" s="15">
        <v>112</v>
      </c>
    </row>
    <row r="198" spans="1:13">
      <c r="A198" s="14" t="s">
        <v>765</v>
      </c>
      <c r="B198" s="15" t="s">
        <v>766</v>
      </c>
      <c r="C198" s="14" t="s">
        <v>767</v>
      </c>
      <c r="D198" t="s">
        <v>768</v>
      </c>
      <c r="E198" t="s">
        <v>366</v>
      </c>
      <c r="F198" t="s">
        <v>71</v>
      </c>
      <c r="G198">
        <v>10.24</v>
      </c>
      <c r="H198">
        <v>0.85</v>
      </c>
      <c r="I198" s="16">
        <v>0.94</v>
      </c>
      <c r="J198" s="16">
        <f t="shared" si="10"/>
        <v>1.034</v>
      </c>
      <c r="K198" s="17">
        <f t="shared" si="11"/>
        <v>1.081</v>
      </c>
      <c r="L198" s="14">
        <v>63001</v>
      </c>
      <c r="M198" s="15">
        <v>112</v>
      </c>
    </row>
    <row r="199" spans="1:13">
      <c r="A199" s="14" t="s">
        <v>769</v>
      </c>
      <c r="B199" s="15" t="s">
        <v>770</v>
      </c>
      <c r="C199" s="14" t="s">
        <v>771</v>
      </c>
      <c r="D199" t="s">
        <v>772</v>
      </c>
      <c r="E199" t="s">
        <v>366</v>
      </c>
      <c r="F199" t="s">
        <v>71</v>
      </c>
      <c r="G199">
        <v>10.58</v>
      </c>
      <c r="H199">
        <v>0.88</v>
      </c>
      <c r="I199" s="16">
        <v>0.97</v>
      </c>
      <c r="J199" s="16">
        <f t="shared" si="10"/>
        <v>1.0669999999999999</v>
      </c>
      <c r="K199" s="17">
        <f t="shared" si="11"/>
        <v>1.1154999999999999</v>
      </c>
      <c r="L199" s="14">
        <v>63001</v>
      </c>
      <c r="M199" s="15">
        <v>112</v>
      </c>
    </row>
    <row r="200" spans="1:13">
      <c r="A200" s="14" t="s">
        <v>773</v>
      </c>
      <c r="B200" s="15" t="s">
        <v>774</v>
      </c>
      <c r="C200" s="14" t="s">
        <v>775</v>
      </c>
      <c r="D200" t="s">
        <v>776</v>
      </c>
      <c r="E200" t="s">
        <v>366</v>
      </c>
      <c r="F200" t="s">
        <v>71</v>
      </c>
      <c r="G200">
        <v>11.74</v>
      </c>
      <c r="H200">
        <v>0.98</v>
      </c>
      <c r="I200" s="16">
        <v>1.08</v>
      </c>
      <c r="J200" s="16">
        <f t="shared" si="10"/>
        <v>1.1880000000000002</v>
      </c>
      <c r="K200" s="17">
        <f t="shared" si="11"/>
        <v>1.242</v>
      </c>
      <c r="L200" s="14">
        <v>63001</v>
      </c>
      <c r="M200" s="15">
        <v>112</v>
      </c>
    </row>
    <row r="201" spans="1:13">
      <c r="A201" s="14" t="s">
        <v>777</v>
      </c>
      <c r="B201" s="15" t="s">
        <v>778</v>
      </c>
      <c r="C201" s="14" t="s">
        <v>779</v>
      </c>
      <c r="D201" t="s">
        <v>780</v>
      </c>
      <c r="E201" t="s">
        <v>366</v>
      </c>
      <c r="F201" t="s">
        <v>71</v>
      </c>
      <c r="G201">
        <v>12.29</v>
      </c>
      <c r="H201">
        <v>1.02</v>
      </c>
      <c r="I201" s="16">
        <v>1.1299999999999999</v>
      </c>
      <c r="J201" s="16">
        <f t="shared" si="10"/>
        <v>1.2429999999999999</v>
      </c>
      <c r="K201" s="17">
        <f t="shared" si="11"/>
        <v>1.2994999999999999</v>
      </c>
      <c r="L201" s="14">
        <v>63001</v>
      </c>
      <c r="M201" s="15">
        <v>112</v>
      </c>
    </row>
    <row r="202" spans="1:13">
      <c r="A202" s="14" t="s">
        <v>781</v>
      </c>
      <c r="B202" s="15" t="s">
        <v>782</v>
      </c>
      <c r="C202" s="14" t="s">
        <v>783</v>
      </c>
      <c r="D202" t="s">
        <v>784</v>
      </c>
      <c r="E202" t="s">
        <v>366</v>
      </c>
      <c r="F202" t="s">
        <v>71</v>
      </c>
      <c r="G202">
        <v>31.61</v>
      </c>
      <c r="H202">
        <v>0.32</v>
      </c>
      <c r="I202" s="16">
        <v>0.35</v>
      </c>
      <c r="J202" s="16">
        <f t="shared" si="10"/>
        <v>0.38500000000000001</v>
      </c>
      <c r="K202" s="17">
        <f t="shared" si="11"/>
        <v>0.40249999999999997</v>
      </c>
      <c r="L202" s="14">
        <v>63001</v>
      </c>
      <c r="M202" s="15">
        <v>112</v>
      </c>
    </row>
    <row r="203" spans="1:13">
      <c r="A203" s="14" t="s">
        <v>785</v>
      </c>
      <c r="B203" s="15" t="s">
        <v>786</v>
      </c>
      <c r="C203" s="14" t="s">
        <v>787</v>
      </c>
      <c r="D203" t="s">
        <v>788</v>
      </c>
      <c r="E203" t="s">
        <v>366</v>
      </c>
      <c r="F203" t="s">
        <v>71</v>
      </c>
      <c r="G203">
        <v>30.16</v>
      </c>
      <c r="H203">
        <v>0.6</v>
      </c>
      <c r="I203" s="16">
        <v>0.66</v>
      </c>
      <c r="J203" s="16">
        <f t="shared" si="10"/>
        <v>0.72600000000000009</v>
      </c>
      <c r="K203" s="17">
        <f t="shared" si="11"/>
        <v>0.75900000000000001</v>
      </c>
      <c r="L203" s="14">
        <v>63001</v>
      </c>
      <c r="M203" s="15">
        <v>112</v>
      </c>
    </row>
    <row r="204" spans="1:13">
      <c r="A204" s="14" t="s">
        <v>789</v>
      </c>
      <c r="B204" s="15" t="s">
        <v>790</v>
      </c>
      <c r="C204" s="14" t="s">
        <v>791</v>
      </c>
      <c r="D204" t="s">
        <v>792</v>
      </c>
      <c r="E204" t="s">
        <v>366</v>
      </c>
      <c r="F204" t="s">
        <v>71</v>
      </c>
      <c r="G204">
        <v>22.79</v>
      </c>
      <c r="H204">
        <v>0.47</v>
      </c>
      <c r="I204" s="16">
        <v>0.52</v>
      </c>
      <c r="J204" s="16">
        <f t="shared" si="10"/>
        <v>0.57200000000000006</v>
      </c>
      <c r="K204" s="17">
        <f t="shared" si="11"/>
        <v>0.59799999999999998</v>
      </c>
      <c r="L204" s="14">
        <v>63001</v>
      </c>
      <c r="M204" s="15">
        <v>112</v>
      </c>
    </row>
    <row r="205" spans="1:13">
      <c r="A205" s="14" t="s">
        <v>793</v>
      </c>
      <c r="B205" s="15" t="s">
        <v>794</v>
      </c>
      <c r="C205" s="14" t="s">
        <v>795</v>
      </c>
      <c r="D205" t="s">
        <v>796</v>
      </c>
      <c r="E205" t="s">
        <v>797</v>
      </c>
      <c r="F205" t="s">
        <v>59</v>
      </c>
      <c r="G205">
        <v>211.15</v>
      </c>
      <c r="H205">
        <v>10.56</v>
      </c>
      <c r="I205" s="16">
        <v>11.61</v>
      </c>
      <c r="J205" s="16">
        <f t="shared" si="10"/>
        <v>12.771000000000001</v>
      </c>
      <c r="K205" s="17">
        <f t="shared" si="11"/>
        <v>13.351499999999998</v>
      </c>
      <c r="L205" s="14">
        <v>63001</v>
      </c>
      <c r="M205" s="15" t="s">
        <v>798</v>
      </c>
    </row>
    <row r="206" spans="1:13">
      <c r="A206" s="14" t="s">
        <v>799</v>
      </c>
      <c r="B206" s="15" t="s">
        <v>800</v>
      </c>
      <c r="C206" s="14" t="s">
        <v>801</v>
      </c>
      <c r="D206" t="s">
        <v>802</v>
      </c>
      <c r="E206" t="s">
        <v>797</v>
      </c>
      <c r="F206" t="s">
        <v>71</v>
      </c>
      <c r="G206">
        <v>119.23</v>
      </c>
      <c r="H206">
        <v>5.96</v>
      </c>
      <c r="I206" s="16">
        <v>6.56</v>
      </c>
      <c r="J206" s="16">
        <f t="shared" si="10"/>
        <v>7.2160000000000002</v>
      </c>
      <c r="K206" s="17">
        <f t="shared" si="11"/>
        <v>7.5439999999999987</v>
      </c>
      <c r="L206" s="14">
        <v>63001</v>
      </c>
      <c r="M206" s="15" t="s">
        <v>798</v>
      </c>
    </row>
    <row r="207" spans="1:13">
      <c r="A207" s="14" t="s">
        <v>803</v>
      </c>
      <c r="B207" s="15" t="s">
        <v>804</v>
      </c>
      <c r="C207" s="14" t="s">
        <v>805</v>
      </c>
      <c r="F207" t="s">
        <v>59</v>
      </c>
      <c r="H207">
        <v>25.13</v>
      </c>
      <c r="I207" s="16">
        <v>27.64</v>
      </c>
      <c r="J207" s="16">
        <f t="shared" si="10"/>
        <v>30.404000000000003</v>
      </c>
      <c r="K207" s="17">
        <f t="shared" si="11"/>
        <v>31.785999999999998</v>
      </c>
      <c r="L207" s="14">
        <v>63001</v>
      </c>
      <c r="M207" s="15" t="s">
        <v>806</v>
      </c>
    </row>
    <row r="208" spans="1:13">
      <c r="A208" s="14" t="s">
        <v>807</v>
      </c>
      <c r="B208" s="15" t="s">
        <v>808</v>
      </c>
      <c r="C208" s="14" t="s">
        <v>809</v>
      </c>
      <c r="D208" t="s">
        <v>810</v>
      </c>
      <c r="E208" t="s">
        <v>366</v>
      </c>
      <c r="F208" t="s">
        <v>71</v>
      </c>
      <c r="G208">
        <v>932.38</v>
      </c>
      <c r="H208">
        <v>37.299999999999997</v>
      </c>
      <c r="I208" s="16">
        <v>41.02</v>
      </c>
      <c r="J208" s="16">
        <f t="shared" si="10"/>
        <v>45.122000000000007</v>
      </c>
      <c r="K208" s="17">
        <f t="shared" si="11"/>
        <v>47.173000000000002</v>
      </c>
      <c r="L208" s="14">
        <v>63103</v>
      </c>
      <c r="M208" s="15" t="s">
        <v>377</v>
      </c>
    </row>
    <row r="209" spans="1:13">
      <c r="A209" s="14" t="s">
        <v>811</v>
      </c>
      <c r="B209" s="15" t="s">
        <v>812</v>
      </c>
      <c r="C209" s="14" t="s">
        <v>813</v>
      </c>
      <c r="D209" t="s">
        <v>814</v>
      </c>
      <c r="E209" t="s">
        <v>366</v>
      </c>
      <c r="F209" t="s">
        <v>59</v>
      </c>
      <c r="H209">
        <v>16.440000000000001</v>
      </c>
      <c r="I209" s="16">
        <v>18.079999999999998</v>
      </c>
      <c r="J209" s="16">
        <f t="shared" si="10"/>
        <v>19.887999999999998</v>
      </c>
      <c r="K209" s="17">
        <f t="shared" si="11"/>
        <v>20.791999999999998</v>
      </c>
      <c r="L209" s="14">
        <v>63103</v>
      </c>
      <c r="M209" s="15" t="s">
        <v>377</v>
      </c>
    </row>
    <row r="210" spans="1:13">
      <c r="A210" s="14" t="s">
        <v>815</v>
      </c>
      <c r="B210" s="15" t="s">
        <v>816</v>
      </c>
      <c r="C210" s="14" t="s">
        <v>817</v>
      </c>
      <c r="D210" t="s">
        <v>814</v>
      </c>
      <c r="E210" t="s">
        <v>366</v>
      </c>
      <c r="F210" t="s">
        <v>59</v>
      </c>
      <c r="H210">
        <v>54.87</v>
      </c>
      <c r="I210" s="16">
        <v>60.36</v>
      </c>
      <c r="J210" s="16">
        <f t="shared" si="10"/>
        <v>66.396000000000001</v>
      </c>
      <c r="K210" s="17">
        <f t="shared" si="11"/>
        <v>69.413999999999987</v>
      </c>
      <c r="L210" s="14">
        <v>63103</v>
      </c>
      <c r="M210" s="15" t="s">
        <v>377</v>
      </c>
    </row>
    <row r="211" spans="1:13">
      <c r="A211" s="14" t="s">
        <v>818</v>
      </c>
      <c r="B211" s="15" t="s">
        <v>819</v>
      </c>
      <c r="C211" s="14" t="s">
        <v>820</v>
      </c>
      <c r="H211">
        <v>10</v>
      </c>
      <c r="I211" s="16">
        <v>11</v>
      </c>
      <c r="J211" s="16">
        <f t="shared" si="10"/>
        <v>12.100000000000001</v>
      </c>
      <c r="K211" s="17">
        <f t="shared" si="11"/>
        <v>12.649999999999999</v>
      </c>
      <c r="L211" s="14">
        <v>63103</v>
      </c>
      <c r="M211" s="15" t="s">
        <v>377</v>
      </c>
    </row>
    <row r="212" spans="1:13">
      <c r="A212" s="14" t="s">
        <v>821</v>
      </c>
      <c r="B212" s="15" t="s">
        <v>822</v>
      </c>
      <c r="C212" s="14" t="s">
        <v>823</v>
      </c>
      <c r="D212" t="s">
        <v>665</v>
      </c>
      <c r="E212" t="s">
        <v>366</v>
      </c>
      <c r="F212" t="s">
        <v>71</v>
      </c>
      <c r="H212">
        <v>37.07</v>
      </c>
      <c r="I212" s="16">
        <v>40.78</v>
      </c>
      <c r="J212" s="16">
        <f t="shared" si="10"/>
        <v>44.858000000000004</v>
      </c>
      <c r="K212" s="17">
        <f t="shared" si="11"/>
        <v>46.896999999999998</v>
      </c>
      <c r="L212" s="14">
        <v>63103</v>
      </c>
      <c r="M212" s="15" t="s">
        <v>824</v>
      </c>
    </row>
    <row r="213" spans="1:13">
      <c r="A213" s="14" t="s">
        <v>825</v>
      </c>
      <c r="B213" s="15" t="s">
        <v>826</v>
      </c>
      <c r="C213" s="14" t="s">
        <v>827</v>
      </c>
      <c r="F213" t="s">
        <v>658</v>
      </c>
      <c r="H213">
        <v>18.399999999999999</v>
      </c>
      <c r="I213" s="16">
        <v>20.239999999999998</v>
      </c>
      <c r="J213" s="16">
        <f t="shared" si="10"/>
        <v>22.263999999999999</v>
      </c>
      <c r="K213" s="17">
        <f t="shared" si="11"/>
        <v>23.275999999999996</v>
      </c>
      <c r="L213" s="14">
        <v>63001</v>
      </c>
      <c r="M213" s="15">
        <v>112</v>
      </c>
    </row>
    <row r="214" spans="1:13">
      <c r="A214" s="14" t="s">
        <v>828</v>
      </c>
      <c r="B214" s="15" t="s">
        <v>829</v>
      </c>
      <c r="C214" s="14" t="s">
        <v>830</v>
      </c>
      <c r="D214" t="s">
        <v>665</v>
      </c>
      <c r="E214" t="s">
        <v>366</v>
      </c>
      <c r="F214" t="s">
        <v>71</v>
      </c>
      <c r="H214">
        <v>36.729999999999997</v>
      </c>
      <c r="I214" s="16">
        <v>40.4</v>
      </c>
      <c r="J214" s="16">
        <f t="shared" si="10"/>
        <v>44.440000000000005</v>
      </c>
      <c r="K214" s="17">
        <f t="shared" si="11"/>
        <v>46.459999999999994</v>
      </c>
      <c r="L214" s="14">
        <v>63103</v>
      </c>
      <c r="M214" s="15" t="s">
        <v>377</v>
      </c>
    </row>
    <row r="215" spans="1:13">
      <c r="A215" s="14" t="s">
        <v>831</v>
      </c>
      <c r="B215" s="15" t="s">
        <v>832</v>
      </c>
      <c r="C215" s="14" t="s">
        <v>833</v>
      </c>
      <c r="E215" t="s">
        <v>366</v>
      </c>
      <c r="F215" t="s">
        <v>71</v>
      </c>
      <c r="H215">
        <v>70.05</v>
      </c>
      <c r="I215" s="16">
        <v>77.06</v>
      </c>
      <c r="J215" s="16">
        <f t="shared" si="10"/>
        <v>84.766000000000005</v>
      </c>
      <c r="K215" s="17">
        <f t="shared" si="11"/>
        <v>88.619</v>
      </c>
      <c r="L215" s="14">
        <v>63001</v>
      </c>
      <c r="M215" s="15" t="s">
        <v>834</v>
      </c>
    </row>
    <row r="216" spans="1:13">
      <c r="A216" s="14" t="s">
        <v>835</v>
      </c>
      <c r="B216" s="15" t="s">
        <v>836</v>
      </c>
      <c r="C216" s="14" t="s">
        <v>837</v>
      </c>
      <c r="E216" t="s">
        <v>366</v>
      </c>
      <c r="F216" t="s">
        <v>59</v>
      </c>
      <c r="H216">
        <v>16.68</v>
      </c>
      <c r="I216" s="16">
        <v>18.350000000000001</v>
      </c>
      <c r="J216" s="16">
        <f t="shared" si="10"/>
        <v>20.185000000000002</v>
      </c>
      <c r="K216" s="17">
        <f t="shared" si="11"/>
        <v>21.102499999999999</v>
      </c>
      <c r="L216" s="14">
        <v>63001</v>
      </c>
      <c r="M216" s="15" t="s">
        <v>834</v>
      </c>
    </row>
    <row r="217" spans="1:13">
      <c r="A217" s="14" t="s">
        <v>838</v>
      </c>
      <c r="B217" s="15" t="s">
        <v>839</v>
      </c>
      <c r="C217" s="14" t="s">
        <v>840</v>
      </c>
      <c r="D217" t="s">
        <v>841</v>
      </c>
      <c r="E217" t="s">
        <v>366</v>
      </c>
      <c r="F217" t="s">
        <v>59</v>
      </c>
      <c r="G217">
        <v>52.91</v>
      </c>
      <c r="H217">
        <v>5.29</v>
      </c>
      <c r="I217" s="16">
        <v>5.82</v>
      </c>
      <c r="J217" s="16">
        <f t="shared" si="10"/>
        <v>6.402000000000001</v>
      </c>
      <c r="K217" s="17">
        <f t="shared" si="11"/>
        <v>6.6929999999999996</v>
      </c>
      <c r="L217" s="14">
        <v>63103</v>
      </c>
      <c r="M217" s="15" t="s">
        <v>842</v>
      </c>
    </row>
    <row r="218" spans="1:13">
      <c r="A218" s="14" t="s">
        <v>843</v>
      </c>
      <c r="B218" s="15" t="s">
        <v>844</v>
      </c>
      <c r="C218" s="14" t="s">
        <v>845</v>
      </c>
      <c r="D218" t="s">
        <v>846</v>
      </c>
      <c r="E218" t="s">
        <v>366</v>
      </c>
      <c r="F218" t="s">
        <v>71</v>
      </c>
      <c r="G218">
        <v>22.79</v>
      </c>
      <c r="H218">
        <v>2.2799999999999998</v>
      </c>
      <c r="I218" s="16">
        <v>2.5099999999999998</v>
      </c>
      <c r="J218" s="16">
        <f t="shared" si="10"/>
        <v>2.7610000000000001</v>
      </c>
      <c r="K218" s="17">
        <f t="shared" si="11"/>
        <v>2.8864999999999994</v>
      </c>
      <c r="L218" s="14">
        <v>63103</v>
      </c>
      <c r="M218" s="15" t="s">
        <v>847</v>
      </c>
    </row>
    <row r="219" spans="1:13">
      <c r="A219" s="14" t="s">
        <v>848</v>
      </c>
      <c r="B219" s="15" t="s">
        <v>849</v>
      </c>
      <c r="C219" s="14" t="s">
        <v>850</v>
      </c>
      <c r="D219" t="s">
        <v>851</v>
      </c>
      <c r="E219" t="s">
        <v>366</v>
      </c>
      <c r="F219" t="s">
        <v>658</v>
      </c>
      <c r="G219">
        <v>7.54</v>
      </c>
      <c r="H219">
        <v>0.75</v>
      </c>
      <c r="I219" s="16">
        <v>0.83</v>
      </c>
      <c r="J219" s="16">
        <f t="shared" si="10"/>
        <v>0.91300000000000003</v>
      </c>
      <c r="K219" s="17">
        <f t="shared" si="11"/>
        <v>0.9544999999999999</v>
      </c>
      <c r="L219" s="14">
        <v>63103</v>
      </c>
      <c r="M219" s="15" t="s">
        <v>852</v>
      </c>
    </row>
    <row r="220" spans="1:13">
      <c r="A220" s="14" t="s">
        <v>853</v>
      </c>
      <c r="B220" s="15" t="s">
        <v>854</v>
      </c>
      <c r="C220" s="14" t="s">
        <v>855</v>
      </c>
      <c r="D220" t="s">
        <v>856</v>
      </c>
      <c r="E220" t="s">
        <v>366</v>
      </c>
      <c r="F220" t="s">
        <v>658</v>
      </c>
      <c r="G220">
        <v>5.79</v>
      </c>
      <c r="H220">
        <v>0.57999999999999996</v>
      </c>
      <c r="I220" s="16">
        <v>0.64</v>
      </c>
      <c r="J220" s="16">
        <f t="shared" si="10"/>
        <v>0.70400000000000007</v>
      </c>
      <c r="K220" s="17">
        <f t="shared" si="11"/>
        <v>0.73599999999999999</v>
      </c>
      <c r="L220" s="14">
        <v>63103</v>
      </c>
      <c r="M220" s="15" t="s">
        <v>852</v>
      </c>
    </row>
    <row r="221" spans="1:13">
      <c r="A221" s="14" t="s">
        <v>857</v>
      </c>
      <c r="B221" s="15" t="s">
        <v>858</v>
      </c>
      <c r="C221" s="14" t="s">
        <v>859</v>
      </c>
      <c r="D221" t="s">
        <v>860</v>
      </c>
      <c r="E221" t="s">
        <v>366</v>
      </c>
      <c r="F221" t="s">
        <v>658</v>
      </c>
      <c r="G221">
        <v>6.61</v>
      </c>
      <c r="H221">
        <v>0.66</v>
      </c>
      <c r="I221" s="16">
        <v>0.73</v>
      </c>
      <c r="J221" s="16">
        <f t="shared" si="10"/>
        <v>0.80300000000000005</v>
      </c>
      <c r="K221" s="17">
        <f t="shared" si="11"/>
        <v>0.83949999999999991</v>
      </c>
      <c r="L221" s="14">
        <v>63103</v>
      </c>
      <c r="M221" s="15" t="s">
        <v>852</v>
      </c>
    </row>
    <row r="222" spans="1:13">
      <c r="A222" s="14" t="s">
        <v>861</v>
      </c>
      <c r="B222" s="15" t="s">
        <v>862</v>
      </c>
      <c r="C222" s="14" t="s">
        <v>863</v>
      </c>
      <c r="D222" t="s">
        <v>864</v>
      </c>
      <c r="E222" t="s">
        <v>366</v>
      </c>
      <c r="F222" t="s">
        <v>865</v>
      </c>
      <c r="G222">
        <v>96.48</v>
      </c>
      <c r="H222">
        <v>0.77</v>
      </c>
      <c r="I222" s="16">
        <v>0.85</v>
      </c>
      <c r="J222" s="16">
        <f t="shared" si="10"/>
        <v>0.93500000000000005</v>
      </c>
      <c r="K222" s="17">
        <f t="shared" si="11"/>
        <v>0.97749999999999992</v>
      </c>
      <c r="L222" s="14">
        <v>63103</v>
      </c>
      <c r="M222" s="15" t="s">
        <v>852</v>
      </c>
    </row>
    <row r="223" spans="1:13">
      <c r="A223" s="14" t="s">
        <v>866</v>
      </c>
      <c r="B223" s="15" t="s">
        <v>867</v>
      </c>
      <c r="C223" s="14" t="s">
        <v>868</v>
      </c>
      <c r="D223" t="s">
        <v>869</v>
      </c>
      <c r="E223" t="s">
        <v>366</v>
      </c>
      <c r="F223" t="s">
        <v>658</v>
      </c>
      <c r="H223">
        <v>0.69</v>
      </c>
      <c r="I223" s="16">
        <v>0.76</v>
      </c>
      <c r="J223" s="16">
        <f t="shared" si="10"/>
        <v>0.83600000000000008</v>
      </c>
      <c r="K223" s="17">
        <f t="shared" si="11"/>
        <v>0.87399999999999989</v>
      </c>
      <c r="L223" s="14">
        <v>63103</v>
      </c>
      <c r="M223" s="15" t="s">
        <v>852</v>
      </c>
    </row>
    <row r="224" spans="1:13">
      <c r="A224" s="14" t="s">
        <v>870</v>
      </c>
      <c r="B224" s="15" t="s">
        <v>871</v>
      </c>
      <c r="C224" s="14" t="s">
        <v>863</v>
      </c>
      <c r="D224" t="s">
        <v>872</v>
      </c>
      <c r="E224" t="s">
        <v>366</v>
      </c>
      <c r="F224" t="s">
        <v>658</v>
      </c>
      <c r="G224">
        <v>15.25</v>
      </c>
      <c r="H224">
        <v>1.53</v>
      </c>
      <c r="I224" s="16">
        <v>1.68</v>
      </c>
      <c r="J224" s="16">
        <f t="shared" si="10"/>
        <v>1.8480000000000001</v>
      </c>
      <c r="K224" s="17">
        <f t="shared" si="11"/>
        <v>1.9319999999999997</v>
      </c>
      <c r="L224" s="14">
        <v>63103</v>
      </c>
      <c r="M224" s="15" t="s">
        <v>852</v>
      </c>
    </row>
    <row r="225" spans="1:13">
      <c r="A225" s="14" t="s">
        <v>873</v>
      </c>
      <c r="B225" s="15" t="s">
        <v>874</v>
      </c>
      <c r="C225" s="14" t="s">
        <v>863</v>
      </c>
      <c r="D225" t="s">
        <v>875</v>
      </c>
      <c r="E225" t="s">
        <v>366</v>
      </c>
      <c r="F225" t="s">
        <v>865</v>
      </c>
      <c r="G225">
        <v>96.48</v>
      </c>
      <c r="H225">
        <v>0.92</v>
      </c>
      <c r="I225" s="16">
        <v>1.01</v>
      </c>
      <c r="J225" s="16">
        <f t="shared" si="10"/>
        <v>1.1110000000000002</v>
      </c>
      <c r="K225" s="17">
        <f t="shared" si="11"/>
        <v>1.1615</v>
      </c>
      <c r="L225" s="14">
        <v>63103</v>
      </c>
      <c r="M225" s="15" t="s">
        <v>852</v>
      </c>
    </row>
    <row r="226" spans="1:13">
      <c r="A226" s="14" t="s">
        <v>876</v>
      </c>
      <c r="B226" s="15" t="s">
        <v>877</v>
      </c>
      <c r="C226" s="14" t="s">
        <v>863</v>
      </c>
      <c r="D226" t="s">
        <v>878</v>
      </c>
      <c r="E226" t="s">
        <v>366</v>
      </c>
      <c r="F226" t="s">
        <v>865</v>
      </c>
      <c r="G226">
        <v>96.48</v>
      </c>
      <c r="H226">
        <v>1.21</v>
      </c>
      <c r="I226" s="16">
        <v>1.33</v>
      </c>
      <c r="J226" s="16">
        <f t="shared" si="10"/>
        <v>1.4630000000000003</v>
      </c>
      <c r="K226" s="17">
        <f t="shared" si="11"/>
        <v>1.5294999999999999</v>
      </c>
      <c r="L226" s="14">
        <v>63103</v>
      </c>
      <c r="M226" s="15" t="s">
        <v>852</v>
      </c>
    </row>
    <row r="227" spans="1:13">
      <c r="A227" s="14" t="s">
        <v>879</v>
      </c>
      <c r="B227" s="15" t="s">
        <v>880</v>
      </c>
      <c r="C227" s="14" t="s">
        <v>863</v>
      </c>
      <c r="D227" t="s">
        <v>881</v>
      </c>
      <c r="E227" t="s">
        <v>366</v>
      </c>
      <c r="F227" t="s">
        <v>865</v>
      </c>
      <c r="G227">
        <v>96.48</v>
      </c>
      <c r="H227">
        <v>1.1399999999999999</v>
      </c>
      <c r="I227" s="16">
        <v>1.25</v>
      </c>
      <c r="J227" s="16">
        <f t="shared" si="10"/>
        <v>1.375</v>
      </c>
      <c r="K227" s="17">
        <f t="shared" si="11"/>
        <v>1.4375</v>
      </c>
      <c r="L227" s="14">
        <v>63103</v>
      </c>
      <c r="M227" s="15" t="s">
        <v>852</v>
      </c>
    </row>
    <row r="228" spans="1:13">
      <c r="A228" s="14" t="s">
        <v>882</v>
      </c>
      <c r="B228" s="15" t="s">
        <v>883</v>
      </c>
      <c r="C228" s="14" t="s">
        <v>863</v>
      </c>
      <c r="D228" t="s">
        <v>884</v>
      </c>
      <c r="E228" t="s">
        <v>366</v>
      </c>
      <c r="F228" t="s">
        <v>865</v>
      </c>
      <c r="G228">
        <v>96.48</v>
      </c>
      <c r="H228">
        <v>1.3</v>
      </c>
      <c r="I228" s="16">
        <v>1.43</v>
      </c>
      <c r="J228" s="16">
        <f t="shared" si="10"/>
        <v>1.573</v>
      </c>
      <c r="K228" s="17">
        <f t="shared" si="11"/>
        <v>1.6444999999999999</v>
      </c>
      <c r="L228" s="14">
        <v>63103</v>
      </c>
      <c r="M228" s="15" t="s">
        <v>852</v>
      </c>
    </row>
    <row r="229" spans="1:13">
      <c r="A229" s="14" t="s">
        <v>885</v>
      </c>
      <c r="B229" s="15" t="s">
        <v>886</v>
      </c>
      <c r="C229" s="14" t="s">
        <v>887</v>
      </c>
      <c r="D229" t="s">
        <v>888</v>
      </c>
      <c r="E229" t="s">
        <v>366</v>
      </c>
      <c r="F229" t="s">
        <v>71</v>
      </c>
      <c r="H229">
        <v>15.76</v>
      </c>
      <c r="I229" s="16">
        <v>17.34</v>
      </c>
      <c r="J229" s="16">
        <f t="shared" si="10"/>
        <v>19.074000000000002</v>
      </c>
      <c r="K229" s="17">
        <f t="shared" si="11"/>
        <v>19.940999999999999</v>
      </c>
      <c r="L229" s="14">
        <v>63103</v>
      </c>
      <c r="M229" s="15" t="s">
        <v>847</v>
      </c>
    </row>
    <row r="230" spans="1:13">
      <c r="A230" s="14" t="s">
        <v>889</v>
      </c>
      <c r="B230" s="15" t="s">
        <v>890</v>
      </c>
      <c r="C230" s="14" t="s">
        <v>891</v>
      </c>
      <c r="D230" s="22">
        <v>37257</v>
      </c>
      <c r="E230" t="s">
        <v>366</v>
      </c>
      <c r="F230" t="s">
        <v>71</v>
      </c>
      <c r="H230">
        <v>12.22</v>
      </c>
      <c r="I230" s="16">
        <v>13.44</v>
      </c>
      <c r="J230" s="16">
        <f t="shared" si="10"/>
        <v>14.784000000000001</v>
      </c>
      <c r="K230" s="17">
        <f t="shared" si="11"/>
        <v>15.455999999999998</v>
      </c>
      <c r="L230" s="14">
        <v>63103</v>
      </c>
      <c r="M230" s="15" t="s">
        <v>695</v>
      </c>
    </row>
    <row r="231" spans="1:13">
      <c r="A231" s="14" t="s">
        <v>892</v>
      </c>
      <c r="B231" s="15" t="s">
        <v>893</v>
      </c>
      <c r="C231" s="14" t="s">
        <v>894</v>
      </c>
      <c r="D231" t="s">
        <v>365</v>
      </c>
      <c r="E231" t="s">
        <v>366</v>
      </c>
      <c r="F231" t="s">
        <v>59</v>
      </c>
      <c r="G231">
        <v>20.87</v>
      </c>
      <c r="H231">
        <v>2.09</v>
      </c>
      <c r="I231" s="16">
        <v>2.2999999999999998</v>
      </c>
      <c r="J231" s="16">
        <f t="shared" si="10"/>
        <v>2.5299999999999998</v>
      </c>
      <c r="K231" s="17">
        <f t="shared" si="11"/>
        <v>2.6449999999999996</v>
      </c>
      <c r="L231" s="14">
        <v>63103</v>
      </c>
      <c r="M231" s="15" t="s">
        <v>852</v>
      </c>
    </row>
    <row r="232" spans="1:13">
      <c r="A232" s="14" t="s">
        <v>895</v>
      </c>
      <c r="B232" s="15" t="s">
        <v>893</v>
      </c>
      <c r="C232" s="14" t="s">
        <v>896</v>
      </c>
      <c r="D232" t="s">
        <v>897</v>
      </c>
      <c r="E232" t="s">
        <v>366</v>
      </c>
      <c r="F232" t="s">
        <v>59</v>
      </c>
      <c r="G232">
        <v>22.17</v>
      </c>
      <c r="H232">
        <v>2.2200000000000002</v>
      </c>
      <c r="I232" s="16">
        <v>2.44</v>
      </c>
      <c r="J232" s="16">
        <f t="shared" si="10"/>
        <v>2.6840000000000002</v>
      </c>
      <c r="K232" s="17">
        <f t="shared" si="11"/>
        <v>2.8059999999999996</v>
      </c>
      <c r="L232" s="14">
        <v>63103</v>
      </c>
      <c r="M232" s="15" t="s">
        <v>852</v>
      </c>
    </row>
    <row r="233" spans="1:13">
      <c r="A233" s="14" t="s">
        <v>898</v>
      </c>
      <c r="B233" s="15" t="s">
        <v>899</v>
      </c>
      <c r="C233" s="14" t="s">
        <v>900</v>
      </c>
      <c r="D233" t="s">
        <v>901</v>
      </c>
      <c r="E233" t="s">
        <v>366</v>
      </c>
      <c r="F233" t="s">
        <v>71</v>
      </c>
      <c r="G233">
        <v>31.74</v>
      </c>
      <c r="H233">
        <v>3.17</v>
      </c>
      <c r="I233" s="16">
        <v>3.49</v>
      </c>
      <c r="J233" s="16">
        <f t="shared" si="10"/>
        <v>3.8390000000000004</v>
      </c>
      <c r="K233" s="17">
        <f t="shared" si="11"/>
        <v>4.0134999999999996</v>
      </c>
      <c r="L233" s="14">
        <v>63103</v>
      </c>
      <c r="M233" s="15" t="s">
        <v>852</v>
      </c>
    </row>
    <row r="234" spans="1:13">
      <c r="A234" s="14" t="s">
        <v>902</v>
      </c>
      <c r="B234" s="15" t="s">
        <v>903</v>
      </c>
      <c r="C234" s="14" t="s">
        <v>904</v>
      </c>
      <c r="D234" t="s">
        <v>652</v>
      </c>
      <c r="E234" t="s">
        <v>366</v>
      </c>
      <c r="F234" t="s">
        <v>585</v>
      </c>
      <c r="H234">
        <v>44</v>
      </c>
      <c r="I234" s="16">
        <v>48.4</v>
      </c>
      <c r="J234" s="16">
        <f t="shared" si="10"/>
        <v>53.24</v>
      </c>
      <c r="K234" s="17">
        <f t="shared" si="11"/>
        <v>55.66</v>
      </c>
      <c r="L234" s="14">
        <v>63001</v>
      </c>
      <c r="M234" s="15" t="s">
        <v>634</v>
      </c>
    </row>
    <row r="235" spans="1:13">
      <c r="A235" s="14" t="s">
        <v>905</v>
      </c>
      <c r="B235" s="15" t="s">
        <v>906</v>
      </c>
      <c r="C235" s="14" t="s">
        <v>907</v>
      </c>
      <c r="D235" t="s">
        <v>908</v>
      </c>
      <c r="E235" t="s">
        <v>366</v>
      </c>
      <c r="F235" t="s">
        <v>59</v>
      </c>
      <c r="G235">
        <v>44.74</v>
      </c>
      <c r="H235">
        <v>7.46</v>
      </c>
      <c r="I235" s="16">
        <v>8.1999999999999993</v>
      </c>
      <c r="J235" s="16">
        <f t="shared" si="10"/>
        <v>9.02</v>
      </c>
      <c r="K235" s="17">
        <f t="shared" si="11"/>
        <v>9.4299999999999979</v>
      </c>
      <c r="L235" s="14">
        <v>63103</v>
      </c>
      <c r="M235" s="15" t="s">
        <v>506</v>
      </c>
    </row>
    <row r="236" spans="1:13">
      <c r="A236" s="14" t="s">
        <v>909</v>
      </c>
      <c r="B236" s="15" t="s">
        <v>910</v>
      </c>
      <c r="C236" s="14" t="s">
        <v>911</v>
      </c>
      <c r="D236" t="s">
        <v>912</v>
      </c>
      <c r="E236" t="s">
        <v>366</v>
      </c>
      <c r="F236" t="s">
        <v>367</v>
      </c>
      <c r="H236">
        <v>63.42</v>
      </c>
      <c r="I236" s="16">
        <v>69.760000000000005</v>
      </c>
      <c r="J236" s="16">
        <f t="shared" si="10"/>
        <v>76.736000000000018</v>
      </c>
      <c r="K236" s="17">
        <f t="shared" si="11"/>
        <v>80.224000000000004</v>
      </c>
      <c r="L236" s="14">
        <v>63103</v>
      </c>
      <c r="M236" s="15" t="s">
        <v>381</v>
      </c>
    </row>
    <row r="237" spans="1:13">
      <c r="A237" s="14" t="s">
        <v>913</v>
      </c>
      <c r="B237" s="15" t="s">
        <v>914</v>
      </c>
      <c r="C237" s="14" t="s">
        <v>915</v>
      </c>
      <c r="D237" t="s">
        <v>665</v>
      </c>
      <c r="E237" t="s">
        <v>366</v>
      </c>
      <c r="F237" t="s">
        <v>59</v>
      </c>
      <c r="H237">
        <v>9.49</v>
      </c>
      <c r="I237" s="16">
        <v>10.44</v>
      </c>
      <c r="J237" s="16">
        <f t="shared" si="10"/>
        <v>11.484</v>
      </c>
      <c r="K237" s="17">
        <f t="shared" si="11"/>
        <v>12.005999999999998</v>
      </c>
      <c r="L237" s="14">
        <v>63001</v>
      </c>
      <c r="M237" s="15" t="s">
        <v>916</v>
      </c>
    </row>
    <row r="238" spans="1:13">
      <c r="A238" s="14" t="s">
        <v>917</v>
      </c>
      <c r="B238" s="15" t="s">
        <v>918</v>
      </c>
      <c r="C238" s="14" t="s">
        <v>919</v>
      </c>
      <c r="D238" t="s">
        <v>920</v>
      </c>
      <c r="E238" t="s">
        <v>366</v>
      </c>
      <c r="F238" t="s">
        <v>71</v>
      </c>
      <c r="H238">
        <v>3.19</v>
      </c>
      <c r="I238" s="16">
        <v>3.51</v>
      </c>
      <c r="J238" s="16">
        <f t="shared" si="10"/>
        <v>3.8610000000000002</v>
      </c>
      <c r="K238" s="17">
        <f t="shared" si="11"/>
        <v>4.0364999999999993</v>
      </c>
      <c r="L238" s="14">
        <v>63001</v>
      </c>
      <c r="M238" s="15" t="s">
        <v>847</v>
      </c>
    </row>
    <row r="239" spans="1:13">
      <c r="A239" s="14" t="s">
        <v>921</v>
      </c>
      <c r="B239" s="15" t="s">
        <v>922</v>
      </c>
      <c r="C239" s="14" t="s">
        <v>923</v>
      </c>
      <c r="D239" t="s">
        <v>924</v>
      </c>
      <c r="E239" t="s">
        <v>366</v>
      </c>
      <c r="F239" t="s">
        <v>71</v>
      </c>
      <c r="H239">
        <v>1.96</v>
      </c>
      <c r="I239" s="16">
        <v>2.16</v>
      </c>
      <c r="J239" s="16">
        <f t="shared" si="10"/>
        <v>2.3760000000000003</v>
      </c>
      <c r="K239" s="17">
        <f t="shared" si="11"/>
        <v>2.484</v>
      </c>
      <c r="L239" s="14">
        <v>63001</v>
      </c>
      <c r="M239" s="15" t="s">
        <v>847</v>
      </c>
    </row>
    <row r="240" spans="1:13">
      <c r="A240" s="14" t="s">
        <v>925</v>
      </c>
      <c r="B240" s="15" t="s">
        <v>926</v>
      </c>
      <c r="C240" s="14" t="s">
        <v>927</v>
      </c>
      <c r="D240" t="s">
        <v>928</v>
      </c>
      <c r="E240" t="s">
        <v>366</v>
      </c>
      <c r="F240" t="s">
        <v>71</v>
      </c>
      <c r="H240">
        <v>1.7</v>
      </c>
      <c r="I240" s="16">
        <v>1.87</v>
      </c>
      <c r="J240" s="16">
        <f t="shared" si="10"/>
        <v>2.0570000000000004</v>
      </c>
      <c r="K240" s="17">
        <f t="shared" si="11"/>
        <v>2.1505000000000001</v>
      </c>
      <c r="L240" s="14">
        <v>63001</v>
      </c>
      <c r="M240" s="15" t="s">
        <v>847</v>
      </c>
    </row>
    <row r="241" spans="1:13">
      <c r="A241" s="14" t="s">
        <v>929</v>
      </c>
      <c r="B241" s="15" t="s">
        <v>930</v>
      </c>
      <c r="C241" s="14" t="s">
        <v>931</v>
      </c>
      <c r="D241" t="s">
        <v>932</v>
      </c>
      <c r="E241" t="s">
        <v>366</v>
      </c>
      <c r="F241" t="s">
        <v>933</v>
      </c>
      <c r="H241">
        <v>1</v>
      </c>
      <c r="I241" s="16">
        <v>1.1000000000000001</v>
      </c>
      <c r="J241" s="16">
        <f t="shared" si="10"/>
        <v>1.2100000000000002</v>
      </c>
      <c r="K241" s="17">
        <f t="shared" si="11"/>
        <v>1.2649999999999999</v>
      </c>
      <c r="L241" s="14">
        <v>63001</v>
      </c>
      <c r="M241" s="15" t="s">
        <v>847</v>
      </c>
    </row>
    <row r="242" spans="1:13">
      <c r="A242" s="14" t="s">
        <v>934</v>
      </c>
      <c r="B242" s="15" t="s">
        <v>935</v>
      </c>
      <c r="C242" s="14" t="s">
        <v>936</v>
      </c>
      <c r="D242" t="s">
        <v>937</v>
      </c>
      <c r="E242" t="s">
        <v>366</v>
      </c>
      <c r="F242" t="s">
        <v>933</v>
      </c>
      <c r="H242">
        <v>1</v>
      </c>
      <c r="I242" s="16">
        <v>1.1000000000000001</v>
      </c>
      <c r="J242" s="16">
        <f t="shared" si="10"/>
        <v>1.2100000000000002</v>
      </c>
      <c r="K242" s="17">
        <f t="shared" si="11"/>
        <v>1.2649999999999999</v>
      </c>
      <c r="L242" s="14">
        <v>63001</v>
      </c>
      <c r="M242" s="15" t="s">
        <v>847</v>
      </c>
    </row>
    <row r="243" spans="1:13">
      <c r="A243" s="14" t="s">
        <v>938</v>
      </c>
      <c r="B243" s="15" t="s">
        <v>939</v>
      </c>
      <c r="C243" s="14" t="s">
        <v>940</v>
      </c>
      <c r="D243" t="s">
        <v>941</v>
      </c>
      <c r="E243" t="s">
        <v>366</v>
      </c>
      <c r="F243" t="s">
        <v>933</v>
      </c>
      <c r="H243">
        <v>1</v>
      </c>
      <c r="I243" s="16">
        <v>1.1000000000000001</v>
      </c>
      <c r="J243" s="16">
        <f t="shared" si="10"/>
        <v>1.2100000000000002</v>
      </c>
      <c r="K243" s="17">
        <f t="shared" si="11"/>
        <v>1.2649999999999999</v>
      </c>
      <c r="L243" s="14">
        <v>63001</v>
      </c>
      <c r="M243" s="15" t="s">
        <v>847</v>
      </c>
    </row>
    <row r="244" spans="1:13">
      <c r="A244" s="14" t="s">
        <v>942</v>
      </c>
      <c r="B244" s="15" t="s">
        <v>943</v>
      </c>
      <c r="C244" s="14" t="s">
        <v>944</v>
      </c>
      <c r="D244" t="s">
        <v>920</v>
      </c>
      <c r="E244" t="s">
        <v>366</v>
      </c>
      <c r="F244" t="s">
        <v>71</v>
      </c>
      <c r="H244">
        <v>3.83</v>
      </c>
      <c r="I244" s="16">
        <v>4.21</v>
      </c>
      <c r="J244" s="16">
        <f t="shared" si="10"/>
        <v>4.6310000000000002</v>
      </c>
      <c r="K244" s="17">
        <f t="shared" si="11"/>
        <v>4.8414999999999999</v>
      </c>
      <c r="L244" s="14">
        <v>63001</v>
      </c>
      <c r="M244" s="15" t="s">
        <v>847</v>
      </c>
    </row>
    <row r="245" spans="1:13">
      <c r="A245" s="14" t="s">
        <v>945</v>
      </c>
      <c r="B245" s="15" t="s">
        <v>946</v>
      </c>
      <c r="C245" s="14" t="s">
        <v>947</v>
      </c>
      <c r="D245" t="s">
        <v>924</v>
      </c>
      <c r="E245" t="s">
        <v>366</v>
      </c>
      <c r="F245" t="s">
        <v>71</v>
      </c>
      <c r="H245">
        <v>2.35</v>
      </c>
      <c r="I245" s="16">
        <v>2.59</v>
      </c>
      <c r="J245" s="16">
        <f t="shared" si="10"/>
        <v>2.8490000000000002</v>
      </c>
      <c r="K245" s="17">
        <f t="shared" si="11"/>
        <v>2.9784999999999995</v>
      </c>
      <c r="L245" s="14">
        <v>63001</v>
      </c>
      <c r="M245" s="15" t="s">
        <v>847</v>
      </c>
    </row>
    <row r="246" spans="1:13">
      <c r="A246" s="14" t="s">
        <v>948</v>
      </c>
      <c r="B246" s="15" t="s">
        <v>949</v>
      </c>
      <c r="C246" s="14" t="s">
        <v>950</v>
      </c>
      <c r="D246" t="s">
        <v>928</v>
      </c>
      <c r="E246" t="s">
        <v>366</v>
      </c>
      <c r="F246" t="s">
        <v>71</v>
      </c>
      <c r="H246">
        <v>1.7</v>
      </c>
      <c r="I246" s="16">
        <v>1.87</v>
      </c>
      <c r="J246" s="16">
        <f t="shared" si="10"/>
        <v>2.0570000000000004</v>
      </c>
      <c r="K246" s="17">
        <f t="shared" si="11"/>
        <v>2.1505000000000001</v>
      </c>
      <c r="L246" s="14">
        <v>63001</v>
      </c>
      <c r="M246" s="15" t="s">
        <v>847</v>
      </c>
    </row>
    <row r="247" spans="1:13">
      <c r="A247" s="14" t="s">
        <v>951</v>
      </c>
      <c r="B247" s="15" t="s">
        <v>952</v>
      </c>
      <c r="C247" s="14" t="s">
        <v>953</v>
      </c>
      <c r="D247" t="s">
        <v>932</v>
      </c>
      <c r="E247" t="s">
        <v>366</v>
      </c>
      <c r="F247" t="s">
        <v>933</v>
      </c>
      <c r="H247">
        <v>1</v>
      </c>
      <c r="I247" s="16">
        <v>1.1000000000000001</v>
      </c>
      <c r="J247" s="16">
        <f t="shared" si="10"/>
        <v>1.2100000000000002</v>
      </c>
      <c r="K247" s="17">
        <f t="shared" si="11"/>
        <v>1.2649999999999999</v>
      </c>
      <c r="L247" s="14">
        <v>63001</v>
      </c>
      <c r="M247" s="15" t="s">
        <v>847</v>
      </c>
    </row>
    <row r="248" spans="1:13">
      <c r="A248" s="14" t="s">
        <v>954</v>
      </c>
      <c r="B248" s="15" t="s">
        <v>955</v>
      </c>
      <c r="C248" s="14" t="s">
        <v>956</v>
      </c>
      <c r="D248" t="s">
        <v>957</v>
      </c>
      <c r="E248" t="s">
        <v>366</v>
      </c>
      <c r="F248" t="s">
        <v>933</v>
      </c>
      <c r="H248">
        <v>1</v>
      </c>
      <c r="I248" s="16">
        <v>1.1000000000000001</v>
      </c>
      <c r="J248" s="16">
        <f t="shared" si="10"/>
        <v>1.2100000000000002</v>
      </c>
      <c r="K248" s="17">
        <f t="shared" si="11"/>
        <v>1.2649999999999999</v>
      </c>
      <c r="L248" s="14">
        <v>63001</v>
      </c>
      <c r="M248" s="15" t="s">
        <v>847</v>
      </c>
    </row>
    <row r="249" spans="1:13">
      <c r="A249" s="14" t="s">
        <v>958</v>
      </c>
      <c r="B249" s="15" t="s">
        <v>959</v>
      </c>
      <c r="C249" s="14" t="s">
        <v>960</v>
      </c>
      <c r="D249" t="s">
        <v>961</v>
      </c>
      <c r="E249" t="s">
        <v>366</v>
      </c>
      <c r="H249">
        <v>106.61</v>
      </c>
      <c r="I249" s="16">
        <v>117.27</v>
      </c>
      <c r="J249" s="16">
        <f t="shared" si="10"/>
        <v>128.99700000000001</v>
      </c>
      <c r="K249" s="17">
        <f t="shared" si="11"/>
        <v>134.86049999999997</v>
      </c>
      <c r="L249" s="14">
        <v>63103</v>
      </c>
      <c r="M249" s="15" t="s">
        <v>962</v>
      </c>
    </row>
    <row r="250" spans="1:13">
      <c r="A250" s="14" t="s">
        <v>963</v>
      </c>
      <c r="B250" s="15" t="s">
        <v>964</v>
      </c>
      <c r="C250" s="14" t="s">
        <v>965</v>
      </c>
      <c r="D250" t="s">
        <v>665</v>
      </c>
      <c r="E250" t="s">
        <v>366</v>
      </c>
      <c r="F250" t="s">
        <v>966</v>
      </c>
      <c r="H250">
        <v>122.01</v>
      </c>
      <c r="I250" s="16">
        <v>134.21</v>
      </c>
      <c r="J250" s="16">
        <f t="shared" si="10"/>
        <v>147.63100000000003</v>
      </c>
      <c r="K250" s="17">
        <f t="shared" si="11"/>
        <v>154.3415</v>
      </c>
      <c r="L250" s="14">
        <v>63103</v>
      </c>
      <c r="M250" s="15" t="s">
        <v>967</v>
      </c>
    </row>
    <row r="251" spans="1:13">
      <c r="A251" s="14" t="s">
        <v>968</v>
      </c>
      <c r="B251" s="15" t="s">
        <v>969</v>
      </c>
      <c r="C251" s="14" t="s">
        <v>970</v>
      </c>
      <c r="D251">
        <v>0</v>
      </c>
      <c r="E251" t="s">
        <v>366</v>
      </c>
      <c r="F251" t="s">
        <v>71</v>
      </c>
      <c r="G251">
        <v>21.28</v>
      </c>
      <c r="H251">
        <v>0.21</v>
      </c>
      <c r="I251" s="16">
        <v>0.23</v>
      </c>
      <c r="J251" s="16">
        <f t="shared" si="10"/>
        <v>0.25300000000000006</v>
      </c>
      <c r="K251" s="17">
        <f t="shared" si="11"/>
        <v>0.26450000000000001</v>
      </c>
      <c r="L251" s="14">
        <v>63001</v>
      </c>
      <c r="M251" s="15" t="s">
        <v>971</v>
      </c>
    </row>
    <row r="252" spans="1:13">
      <c r="A252" s="14" t="s">
        <v>972</v>
      </c>
      <c r="B252" s="15" t="s">
        <v>973</v>
      </c>
      <c r="C252" s="14" t="s">
        <v>974</v>
      </c>
      <c r="D252">
        <v>0</v>
      </c>
      <c r="E252" t="s">
        <v>366</v>
      </c>
      <c r="F252" t="s">
        <v>71</v>
      </c>
      <c r="G252">
        <v>21.57</v>
      </c>
      <c r="H252">
        <v>0.22</v>
      </c>
      <c r="I252" s="16">
        <v>0.24</v>
      </c>
      <c r="J252" s="16">
        <f t="shared" si="10"/>
        <v>0.26400000000000001</v>
      </c>
      <c r="K252" s="17">
        <f t="shared" si="11"/>
        <v>0.27599999999999997</v>
      </c>
      <c r="L252" s="14">
        <v>63001</v>
      </c>
      <c r="M252" s="15" t="s">
        <v>975</v>
      </c>
    </row>
    <row r="253" spans="1:13">
      <c r="A253" s="14" t="s">
        <v>976</v>
      </c>
      <c r="B253" s="15" t="s">
        <v>977</v>
      </c>
      <c r="C253" s="14" t="s">
        <v>978</v>
      </c>
      <c r="D253">
        <v>0</v>
      </c>
      <c r="E253" t="s">
        <v>366</v>
      </c>
      <c r="F253" t="s">
        <v>71</v>
      </c>
      <c r="G253">
        <v>21.28</v>
      </c>
      <c r="H253">
        <v>0.21</v>
      </c>
      <c r="I253" s="16">
        <v>0.23</v>
      </c>
      <c r="J253" s="16">
        <f t="shared" si="10"/>
        <v>0.25300000000000006</v>
      </c>
      <c r="K253" s="17">
        <f t="shared" si="11"/>
        <v>0.26450000000000001</v>
      </c>
      <c r="L253" s="14">
        <v>63001</v>
      </c>
      <c r="M253" s="15" t="s">
        <v>975</v>
      </c>
    </row>
    <row r="254" spans="1:13">
      <c r="A254" s="14" t="s">
        <v>979</v>
      </c>
      <c r="B254" s="15" t="s">
        <v>980</v>
      </c>
      <c r="C254" s="14" t="s">
        <v>981</v>
      </c>
      <c r="D254">
        <v>1</v>
      </c>
      <c r="E254" t="s">
        <v>366</v>
      </c>
      <c r="F254" t="s">
        <v>71</v>
      </c>
      <c r="G254">
        <v>20.39</v>
      </c>
      <c r="H254">
        <v>0.2</v>
      </c>
      <c r="I254" s="16">
        <v>0.22</v>
      </c>
      <c r="J254" s="16">
        <f t="shared" si="10"/>
        <v>0.24200000000000002</v>
      </c>
      <c r="K254" s="17">
        <f t="shared" si="11"/>
        <v>0.253</v>
      </c>
      <c r="L254" s="14">
        <v>63001</v>
      </c>
      <c r="M254" s="15" t="s">
        <v>971</v>
      </c>
    </row>
    <row r="255" spans="1:13">
      <c r="A255" s="14" t="s">
        <v>982</v>
      </c>
      <c r="B255" s="15" t="s">
        <v>983</v>
      </c>
      <c r="C255" s="14" t="s">
        <v>984</v>
      </c>
      <c r="D255">
        <v>2</v>
      </c>
      <c r="E255" t="s">
        <v>366</v>
      </c>
      <c r="F255" t="s">
        <v>71</v>
      </c>
      <c r="G255">
        <v>27.56</v>
      </c>
      <c r="H255">
        <v>0.28000000000000003</v>
      </c>
      <c r="I255" s="16">
        <v>0.3</v>
      </c>
      <c r="J255" s="16">
        <f t="shared" si="10"/>
        <v>0.33</v>
      </c>
      <c r="K255" s="17">
        <f t="shared" si="11"/>
        <v>0.34499999999999997</v>
      </c>
      <c r="L255" s="14">
        <v>63001</v>
      </c>
      <c r="M255" s="15" t="s">
        <v>985</v>
      </c>
    </row>
    <row r="256" spans="1:13">
      <c r="A256" s="14" t="s">
        <v>986</v>
      </c>
      <c r="B256" s="15" t="s">
        <v>987</v>
      </c>
      <c r="C256" s="14" t="s">
        <v>988</v>
      </c>
      <c r="D256">
        <v>3</v>
      </c>
      <c r="E256" t="s">
        <v>366</v>
      </c>
      <c r="F256" t="s">
        <v>71</v>
      </c>
      <c r="G256">
        <v>22.34</v>
      </c>
      <c r="H256">
        <v>0.22</v>
      </c>
      <c r="I256" s="16">
        <v>0.25</v>
      </c>
      <c r="J256" s="16">
        <f t="shared" si="10"/>
        <v>0.27500000000000002</v>
      </c>
      <c r="K256" s="17">
        <f t="shared" si="11"/>
        <v>0.28749999999999998</v>
      </c>
      <c r="L256" s="14">
        <v>63001</v>
      </c>
      <c r="M256" s="15" t="s">
        <v>989</v>
      </c>
    </row>
    <row r="257" spans="1:13">
      <c r="A257" s="14" t="s">
        <v>990</v>
      </c>
      <c r="B257" s="15" t="s">
        <v>991</v>
      </c>
      <c r="C257" s="14" t="s">
        <v>992</v>
      </c>
      <c r="D257">
        <v>4</v>
      </c>
      <c r="E257" t="s">
        <v>366</v>
      </c>
      <c r="F257" t="s">
        <v>71</v>
      </c>
      <c r="G257">
        <v>20.91</v>
      </c>
      <c r="H257">
        <v>0.21</v>
      </c>
      <c r="I257" s="16">
        <v>0.23</v>
      </c>
      <c r="J257" s="16">
        <f t="shared" si="10"/>
        <v>0.25300000000000006</v>
      </c>
      <c r="K257" s="17">
        <f t="shared" si="11"/>
        <v>0.26450000000000001</v>
      </c>
      <c r="L257" s="14">
        <v>63001</v>
      </c>
      <c r="M257" s="15" t="s">
        <v>993</v>
      </c>
    </row>
    <row r="258" spans="1:13">
      <c r="A258" s="14" t="s">
        <v>994</v>
      </c>
      <c r="B258" s="15" t="s">
        <v>995</v>
      </c>
      <c r="C258" s="14" t="s">
        <v>996</v>
      </c>
      <c r="D258">
        <v>5</v>
      </c>
      <c r="E258" t="s">
        <v>366</v>
      </c>
      <c r="F258" t="s">
        <v>71</v>
      </c>
      <c r="G258">
        <v>26.24</v>
      </c>
      <c r="H258">
        <v>0.26</v>
      </c>
      <c r="I258" s="16">
        <v>0.28999999999999998</v>
      </c>
      <c r="J258" s="16">
        <f t="shared" si="10"/>
        <v>0.31900000000000001</v>
      </c>
      <c r="K258" s="17">
        <f t="shared" si="11"/>
        <v>0.33349999999999996</v>
      </c>
      <c r="L258" s="14">
        <v>63001</v>
      </c>
      <c r="M258" s="15" t="s">
        <v>997</v>
      </c>
    </row>
    <row r="259" spans="1:13">
      <c r="A259" s="14" t="s">
        <v>998</v>
      </c>
      <c r="B259" s="15" t="s">
        <v>999</v>
      </c>
      <c r="C259" s="14" t="s">
        <v>1000</v>
      </c>
      <c r="D259">
        <v>6</v>
      </c>
      <c r="E259" t="s">
        <v>366</v>
      </c>
      <c r="F259" t="s">
        <v>71</v>
      </c>
      <c r="G259">
        <v>36.47</v>
      </c>
      <c r="H259">
        <v>0.36</v>
      </c>
      <c r="I259" s="16">
        <v>0.4</v>
      </c>
      <c r="J259" s="16">
        <f t="shared" si="10"/>
        <v>0.44000000000000006</v>
      </c>
      <c r="K259" s="17">
        <f t="shared" si="11"/>
        <v>0.45999999999999996</v>
      </c>
      <c r="L259" s="14">
        <v>63001</v>
      </c>
      <c r="M259" s="15" t="s">
        <v>1001</v>
      </c>
    </row>
    <row r="260" spans="1:13">
      <c r="A260" s="14" t="s">
        <v>1002</v>
      </c>
      <c r="B260" s="15" t="s">
        <v>1003</v>
      </c>
      <c r="C260" s="14" t="s">
        <v>1004</v>
      </c>
      <c r="D260">
        <v>7</v>
      </c>
      <c r="E260" t="s">
        <v>366</v>
      </c>
      <c r="F260" t="s">
        <v>71</v>
      </c>
      <c r="G260">
        <v>26.94</v>
      </c>
      <c r="H260">
        <v>0.27</v>
      </c>
      <c r="I260" s="16">
        <v>0.3</v>
      </c>
      <c r="J260" s="16">
        <f t="shared" ref="J260:J323" si="12">I260*1.1</f>
        <v>0.33</v>
      </c>
      <c r="K260" s="17">
        <f t="shared" ref="K260:K323" si="13">I260*1.15</f>
        <v>0.34499999999999997</v>
      </c>
      <c r="L260" s="14">
        <v>63001</v>
      </c>
      <c r="M260" s="15" t="s">
        <v>1005</v>
      </c>
    </row>
    <row r="261" spans="1:13">
      <c r="A261" s="14" t="s">
        <v>1006</v>
      </c>
      <c r="B261" s="15" t="s">
        <v>1007</v>
      </c>
      <c r="C261" s="14" t="s">
        <v>1008</v>
      </c>
      <c r="D261">
        <v>8</v>
      </c>
      <c r="E261" t="s">
        <v>366</v>
      </c>
      <c r="F261" t="s">
        <v>71</v>
      </c>
      <c r="G261">
        <v>38.1</v>
      </c>
      <c r="H261">
        <v>0.38</v>
      </c>
      <c r="I261" s="16">
        <v>0.42</v>
      </c>
      <c r="J261" s="16">
        <f t="shared" si="12"/>
        <v>0.46200000000000002</v>
      </c>
      <c r="K261" s="17">
        <f t="shared" si="13"/>
        <v>0.48299999999999993</v>
      </c>
      <c r="L261" s="14">
        <v>63001</v>
      </c>
      <c r="M261" s="15" t="s">
        <v>1009</v>
      </c>
    </row>
    <row r="262" spans="1:13">
      <c r="A262" s="14" t="s">
        <v>1010</v>
      </c>
      <c r="B262" s="15" t="s">
        <v>1011</v>
      </c>
      <c r="C262" s="14" t="s">
        <v>1012</v>
      </c>
      <c r="D262">
        <v>9</v>
      </c>
      <c r="E262" t="s">
        <v>366</v>
      </c>
      <c r="F262" t="s">
        <v>71</v>
      </c>
      <c r="G262">
        <v>47.27</v>
      </c>
      <c r="H262">
        <v>0.47</v>
      </c>
      <c r="I262" s="16">
        <v>0.52</v>
      </c>
      <c r="J262" s="16">
        <f t="shared" si="12"/>
        <v>0.57200000000000006</v>
      </c>
      <c r="K262" s="17">
        <f t="shared" si="13"/>
        <v>0.59799999999999998</v>
      </c>
      <c r="L262" s="14">
        <v>63001</v>
      </c>
      <c r="M262" s="15" t="s">
        <v>1013</v>
      </c>
    </row>
    <row r="263" spans="1:13">
      <c r="A263" s="14" t="s">
        <v>1014</v>
      </c>
      <c r="B263" s="15" t="s">
        <v>1015</v>
      </c>
      <c r="C263" s="14" t="s">
        <v>1016</v>
      </c>
      <c r="D263">
        <v>10</v>
      </c>
      <c r="E263" t="s">
        <v>366</v>
      </c>
      <c r="F263" t="s">
        <v>71</v>
      </c>
      <c r="G263">
        <v>67.72</v>
      </c>
      <c r="H263">
        <v>0.68</v>
      </c>
      <c r="I263" s="16">
        <v>0.74</v>
      </c>
      <c r="J263" s="16">
        <f t="shared" si="12"/>
        <v>0.81400000000000006</v>
      </c>
      <c r="K263" s="17">
        <f t="shared" si="13"/>
        <v>0.85099999999999998</v>
      </c>
      <c r="L263" s="14">
        <v>63001</v>
      </c>
      <c r="M263" s="15" t="s">
        <v>1017</v>
      </c>
    </row>
    <row r="264" spans="1:13">
      <c r="A264" s="14" t="s">
        <v>1018</v>
      </c>
      <c r="B264" s="15" t="s">
        <v>1019</v>
      </c>
      <c r="C264" s="14" t="s">
        <v>1020</v>
      </c>
      <c r="D264">
        <v>11</v>
      </c>
      <c r="E264" t="s">
        <v>366</v>
      </c>
      <c r="F264" t="s">
        <v>71</v>
      </c>
      <c r="G264">
        <v>75.89</v>
      </c>
      <c r="H264">
        <v>0.76</v>
      </c>
      <c r="I264" s="16">
        <v>0.83</v>
      </c>
      <c r="J264" s="16">
        <f t="shared" si="12"/>
        <v>0.91300000000000003</v>
      </c>
      <c r="K264" s="17">
        <f t="shared" si="13"/>
        <v>0.9544999999999999</v>
      </c>
      <c r="L264" s="14">
        <v>63001</v>
      </c>
      <c r="M264" s="15" t="s">
        <v>967</v>
      </c>
    </row>
    <row r="265" spans="1:13">
      <c r="A265" s="14" t="s">
        <v>1021</v>
      </c>
      <c r="B265" s="15" t="s">
        <v>1022</v>
      </c>
      <c r="C265" s="14" t="s">
        <v>1023</v>
      </c>
      <c r="D265">
        <v>12</v>
      </c>
      <c r="E265" t="s">
        <v>366</v>
      </c>
      <c r="F265" t="s">
        <v>71</v>
      </c>
      <c r="G265">
        <v>100.95</v>
      </c>
      <c r="H265">
        <v>1.01</v>
      </c>
      <c r="I265" s="16">
        <v>1.1100000000000001</v>
      </c>
      <c r="J265" s="16">
        <f t="shared" si="12"/>
        <v>1.2210000000000003</v>
      </c>
      <c r="K265" s="17">
        <f t="shared" si="13"/>
        <v>1.2765</v>
      </c>
      <c r="L265" s="14">
        <v>63001</v>
      </c>
      <c r="M265" s="15" t="s">
        <v>1024</v>
      </c>
    </row>
    <row r="266" spans="1:13">
      <c r="A266" s="14" t="s">
        <v>1025</v>
      </c>
      <c r="B266" s="15" t="s">
        <v>1026</v>
      </c>
      <c r="C266" s="14" t="s">
        <v>1027</v>
      </c>
      <c r="D266">
        <v>13</v>
      </c>
      <c r="E266" t="s">
        <v>366</v>
      </c>
      <c r="F266" t="s">
        <v>71</v>
      </c>
      <c r="G266">
        <v>85.6</v>
      </c>
      <c r="H266">
        <v>0.86</v>
      </c>
      <c r="I266" s="16">
        <v>0.94</v>
      </c>
      <c r="J266" s="16">
        <f t="shared" si="12"/>
        <v>1.034</v>
      </c>
      <c r="K266" s="17">
        <f t="shared" si="13"/>
        <v>1.081</v>
      </c>
      <c r="L266" s="14">
        <v>63001</v>
      </c>
      <c r="M266" s="15" t="s">
        <v>1028</v>
      </c>
    </row>
    <row r="267" spans="1:13">
      <c r="A267" s="14" t="s">
        <v>1029</v>
      </c>
      <c r="B267" s="15" t="s">
        <v>1030</v>
      </c>
      <c r="C267" s="14" t="s">
        <v>1031</v>
      </c>
      <c r="D267">
        <v>14</v>
      </c>
      <c r="E267" t="s">
        <v>366</v>
      </c>
      <c r="F267" t="s">
        <v>71</v>
      </c>
      <c r="G267">
        <v>72.63</v>
      </c>
      <c r="H267">
        <v>0.73</v>
      </c>
      <c r="I267" s="16">
        <v>0.8</v>
      </c>
      <c r="J267" s="16">
        <f t="shared" si="12"/>
        <v>0.88000000000000012</v>
      </c>
      <c r="K267" s="17">
        <f t="shared" si="13"/>
        <v>0.91999999999999993</v>
      </c>
      <c r="L267" s="14">
        <v>63001</v>
      </c>
      <c r="M267" s="15" t="s">
        <v>1032</v>
      </c>
    </row>
    <row r="268" spans="1:13">
      <c r="A268" s="14" t="s">
        <v>1033</v>
      </c>
      <c r="B268" s="15" t="s">
        <v>1034</v>
      </c>
      <c r="C268" s="14" t="s">
        <v>1035</v>
      </c>
      <c r="D268">
        <v>15</v>
      </c>
      <c r="E268" t="s">
        <v>366</v>
      </c>
      <c r="F268" t="s">
        <v>71</v>
      </c>
      <c r="G268">
        <v>155.66999999999999</v>
      </c>
      <c r="H268">
        <v>1.56</v>
      </c>
      <c r="I268" s="16">
        <v>1.71</v>
      </c>
      <c r="J268" s="16">
        <f t="shared" si="12"/>
        <v>1.881</v>
      </c>
      <c r="K268" s="17">
        <f t="shared" si="13"/>
        <v>1.9664999999999999</v>
      </c>
      <c r="L268" s="14">
        <v>63001</v>
      </c>
      <c r="M268" s="15" t="s">
        <v>1036</v>
      </c>
    </row>
    <row r="269" spans="1:13">
      <c r="A269" s="14" t="s">
        <v>1037</v>
      </c>
      <c r="B269" s="15" t="s">
        <v>1038</v>
      </c>
      <c r="C269" s="14" t="s">
        <v>1039</v>
      </c>
      <c r="D269">
        <v>16</v>
      </c>
      <c r="E269" t="s">
        <v>366</v>
      </c>
      <c r="F269" t="s">
        <v>71</v>
      </c>
      <c r="G269">
        <v>139.83000000000001</v>
      </c>
      <c r="H269">
        <v>1.4</v>
      </c>
      <c r="I269" s="16">
        <v>1.54</v>
      </c>
      <c r="J269" s="16">
        <f t="shared" si="12"/>
        <v>1.6940000000000002</v>
      </c>
      <c r="K269" s="17">
        <f t="shared" si="13"/>
        <v>1.7709999999999999</v>
      </c>
      <c r="L269" s="14">
        <v>63001</v>
      </c>
      <c r="M269" s="15" t="s">
        <v>1040</v>
      </c>
    </row>
    <row r="270" spans="1:13">
      <c r="A270" s="14" t="s">
        <v>1041</v>
      </c>
      <c r="B270" s="15" t="s">
        <v>1042</v>
      </c>
      <c r="C270" s="14" t="s">
        <v>1043</v>
      </c>
      <c r="D270">
        <v>17</v>
      </c>
      <c r="E270" t="s">
        <v>366</v>
      </c>
      <c r="F270" t="s">
        <v>71</v>
      </c>
      <c r="G270">
        <v>233.86</v>
      </c>
      <c r="H270">
        <v>2.34</v>
      </c>
      <c r="I270" s="16">
        <v>2.57</v>
      </c>
      <c r="J270" s="16">
        <f t="shared" si="12"/>
        <v>2.827</v>
      </c>
      <c r="K270" s="17">
        <f t="shared" si="13"/>
        <v>2.9554999999999998</v>
      </c>
      <c r="L270" s="14">
        <v>63001</v>
      </c>
      <c r="M270" s="15" t="s">
        <v>1044</v>
      </c>
    </row>
    <row r="271" spans="1:13">
      <c r="A271" s="14" t="s">
        <v>1045</v>
      </c>
      <c r="B271" s="15" t="s">
        <v>1046</v>
      </c>
      <c r="C271" s="14" t="s">
        <v>1047</v>
      </c>
      <c r="D271">
        <v>18</v>
      </c>
      <c r="E271" t="s">
        <v>366</v>
      </c>
      <c r="F271" t="s">
        <v>71</v>
      </c>
      <c r="G271">
        <v>249.9</v>
      </c>
      <c r="H271">
        <v>2.5</v>
      </c>
      <c r="I271" s="16">
        <v>2.75</v>
      </c>
      <c r="J271" s="16">
        <f t="shared" si="12"/>
        <v>3.0250000000000004</v>
      </c>
      <c r="K271" s="17">
        <f t="shared" si="13"/>
        <v>3.1624999999999996</v>
      </c>
      <c r="L271" s="14">
        <v>63001</v>
      </c>
      <c r="M271" s="15" t="s">
        <v>1048</v>
      </c>
    </row>
    <row r="272" spans="1:13">
      <c r="A272" s="14" t="s">
        <v>1049</v>
      </c>
      <c r="B272" s="15" t="s">
        <v>1050</v>
      </c>
      <c r="C272" s="14" t="s">
        <v>1051</v>
      </c>
      <c r="D272">
        <v>19</v>
      </c>
      <c r="E272" t="s">
        <v>366</v>
      </c>
      <c r="F272" t="s">
        <v>71</v>
      </c>
      <c r="G272">
        <v>255</v>
      </c>
      <c r="H272">
        <v>2.5499999999999998</v>
      </c>
      <c r="I272" s="16">
        <v>2.81</v>
      </c>
      <c r="J272" s="16">
        <f t="shared" si="12"/>
        <v>3.0910000000000002</v>
      </c>
      <c r="K272" s="17">
        <f t="shared" si="13"/>
        <v>3.2314999999999996</v>
      </c>
      <c r="L272" s="14">
        <v>63001</v>
      </c>
      <c r="M272" s="15" t="s">
        <v>1052</v>
      </c>
    </row>
    <row r="273" spans="1:13">
      <c r="A273" s="14" t="s">
        <v>1053</v>
      </c>
      <c r="B273" s="15" t="s">
        <v>1054</v>
      </c>
      <c r="C273" s="14" t="s">
        <v>1055</v>
      </c>
      <c r="D273">
        <v>20</v>
      </c>
      <c r="E273" t="s">
        <v>366</v>
      </c>
      <c r="F273" t="s">
        <v>71</v>
      </c>
      <c r="G273">
        <v>297.57</v>
      </c>
      <c r="H273">
        <v>2.98</v>
      </c>
      <c r="I273" s="16">
        <v>3.27</v>
      </c>
      <c r="J273" s="16">
        <f t="shared" si="12"/>
        <v>3.5970000000000004</v>
      </c>
      <c r="K273" s="17">
        <f t="shared" si="13"/>
        <v>3.7604999999999995</v>
      </c>
      <c r="L273" s="14">
        <v>63001</v>
      </c>
      <c r="M273" s="15" t="s">
        <v>1056</v>
      </c>
    </row>
    <row r="274" spans="1:13">
      <c r="A274" s="14" t="s">
        <v>1057</v>
      </c>
      <c r="B274" s="15" t="s">
        <v>1058</v>
      </c>
      <c r="C274" s="14" t="s">
        <v>1059</v>
      </c>
      <c r="D274">
        <v>22</v>
      </c>
      <c r="E274" t="s">
        <v>366</v>
      </c>
      <c r="F274" t="s">
        <v>71</v>
      </c>
      <c r="G274">
        <v>323.7</v>
      </c>
      <c r="H274">
        <v>3.24</v>
      </c>
      <c r="I274" s="16">
        <v>3.56</v>
      </c>
      <c r="J274" s="16">
        <f t="shared" si="12"/>
        <v>3.9160000000000004</v>
      </c>
      <c r="K274" s="17">
        <f t="shared" si="13"/>
        <v>4.0939999999999994</v>
      </c>
      <c r="L274" s="14">
        <v>63001</v>
      </c>
      <c r="M274" s="15" t="s">
        <v>1060</v>
      </c>
    </row>
    <row r="275" spans="1:13">
      <c r="A275" s="14" t="s">
        <v>1061</v>
      </c>
      <c r="B275" s="15" t="s">
        <v>1062</v>
      </c>
      <c r="C275" s="14" t="s">
        <v>1063</v>
      </c>
      <c r="D275">
        <v>24</v>
      </c>
      <c r="E275" t="s">
        <v>366</v>
      </c>
      <c r="F275" t="s">
        <v>71</v>
      </c>
      <c r="G275">
        <v>335.2</v>
      </c>
      <c r="H275">
        <v>3.35</v>
      </c>
      <c r="I275" s="16">
        <v>3.69</v>
      </c>
      <c r="J275" s="16">
        <f t="shared" si="12"/>
        <v>4.0590000000000002</v>
      </c>
      <c r="K275" s="17">
        <f t="shared" si="13"/>
        <v>4.2435</v>
      </c>
      <c r="L275" s="14">
        <v>63001</v>
      </c>
      <c r="M275" s="15" t="s">
        <v>1064</v>
      </c>
    </row>
    <row r="276" spans="1:13">
      <c r="A276" s="14" t="s">
        <v>1065</v>
      </c>
      <c r="B276" s="15" t="s">
        <v>1066</v>
      </c>
      <c r="C276" s="14" t="s">
        <v>1067</v>
      </c>
      <c r="D276">
        <v>26</v>
      </c>
      <c r="E276" t="s">
        <v>366</v>
      </c>
      <c r="F276" t="s">
        <v>71</v>
      </c>
      <c r="G276">
        <v>340</v>
      </c>
      <c r="H276">
        <v>3.4</v>
      </c>
      <c r="I276" s="16">
        <v>3.74</v>
      </c>
      <c r="J276" s="16">
        <f t="shared" si="12"/>
        <v>4.1140000000000008</v>
      </c>
      <c r="K276" s="17">
        <f t="shared" si="13"/>
        <v>4.3010000000000002</v>
      </c>
      <c r="L276" s="14">
        <v>63001</v>
      </c>
      <c r="M276" s="15" t="s">
        <v>1068</v>
      </c>
    </row>
    <row r="277" spans="1:13">
      <c r="A277" s="14" t="s">
        <v>1069</v>
      </c>
      <c r="B277" s="15" t="s">
        <v>1070</v>
      </c>
      <c r="C277" s="14" t="s">
        <v>1071</v>
      </c>
      <c r="D277" t="s">
        <v>1072</v>
      </c>
      <c r="E277" t="s">
        <v>420</v>
      </c>
      <c r="F277" t="s">
        <v>71</v>
      </c>
      <c r="G277">
        <v>100</v>
      </c>
      <c r="H277">
        <v>67.16</v>
      </c>
      <c r="I277" s="16">
        <f>H277/(G277)</f>
        <v>0.67159999999999997</v>
      </c>
      <c r="J277" s="16">
        <f t="shared" si="12"/>
        <v>0.73876000000000008</v>
      </c>
      <c r="K277" s="17">
        <f t="shared" si="13"/>
        <v>0.77233999999999992</v>
      </c>
      <c r="L277" s="14">
        <v>63001</v>
      </c>
      <c r="M277" s="15" t="s">
        <v>1073</v>
      </c>
    </row>
    <row r="278" spans="1:13">
      <c r="A278" s="14" t="s">
        <v>1074</v>
      </c>
      <c r="B278" s="15" t="s">
        <v>1075</v>
      </c>
      <c r="C278" s="14" t="s">
        <v>1076</v>
      </c>
      <c r="D278" t="s">
        <v>1077</v>
      </c>
      <c r="E278" t="s">
        <v>797</v>
      </c>
      <c r="F278" t="s">
        <v>71</v>
      </c>
      <c r="G278">
        <v>120.77</v>
      </c>
      <c r="H278">
        <v>12.08</v>
      </c>
      <c r="I278" s="16">
        <v>13.28</v>
      </c>
      <c r="J278" s="16">
        <f t="shared" si="12"/>
        <v>14.608000000000001</v>
      </c>
      <c r="K278" s="17">
        <f t="shared" si="13"/>
        <v>15.271999999999998</v>
      </c>
      <c r="L278" s="14">
        <v>63103</v>
      </c>
      <c r="M278" s="15" t="s">
        <v>421</v>
      </c>
    </row>
    <row r="279" spans="1:13">
      <c r="A279" s="14" t="s">
        <v>1078</v>
      </c>
      <c r="B279" s="15" t="s">
        <v>1079</v>
      </c>
      <c r="C279" s="14" t="s">
        <v>1080</v>
      </c>
      <c r="D279" t="s">
        <v>1081</v>
      </c>
      <c r="E279" t="s">
        <v>366</v>
      </c>
      <c r="F279" t="s">
        <v>71</v>
      </c>
      <c r="G279">
        <v>711.69</v>
      </c>
      <c r="H279">
        <v>9.8800000000000008</v>
      </c>
      <c r="I279" s="16">
        <v>10.87</v>
      </c>
      <c r="J279" s="16">
        <f t="shared" si="12"/>
        <v>11.957000000000001</v>
      </c>
      <c r="K279" s="17">
        <f t="shared" si="13"/>
        <v>12.500499999999999</v>
      </c>
      <c r="L279" s="14">
        <v>63103</v>
      </c>
      <c r="M279" s="15" t="s">
        <v>962</v>
      </c>
    </row>
    <row r="280" spans="1:13">
      <c r="A280" s="14" t="s">
        <v>1082</v>
      </c>
      <c r="B280" s="15" t="s">
        <v>1083</v>
      </c>
      <c r="C280" s="14" t="s">
        <v>1084</v>
      </c>
      <c r="D280" t="s">
        <v>665</v>
      </c>
      <c r="E280" t="s">
        <v>366</v>
      </c>
      <c r="F280" t="s">
        <v>71</v>
      </c>
      <c r="G280">
        <v>29.96</v>
      </c>
      <c r="H280">
        <v>4.99</v>
      </c>
      <c r="I280" s="16">
        <v>5.49</v>
      </c>
      <c r="J280" s="16">
        <f t="shared" si="12"/>
        <v>6.0390000000000006</v>
      </c>
      <c r="K280" s="17">
        <f t="shared" si="13"/>
        <v>6.3134999999999994</v>
      </c>
      <c r="L280" s="14">
        <v>63103</v>
      </c>
      <c r="M280" s="15" t="s">
        <v>962</v>
      </c>
    </row>
    <row r="281" spans="1:13">
      <c r="A281" s="14" t="s">
        <v>1085</v>
      </c>
      <c r="B281" s="15" t="s">
        <v>1086</v>
      </c>
      <c r="C281" s="14" t="s">
        <v>1087</v>
      </c>
      <c r="D281" t="s">
        <v>1088</v>
      </c>
      <c r="E281" t="s">
        <v>366</v>
      </c>
      <c r="F281" t="s">
        <v>71</v>
      </c>
      <c r="G281">
        <v>101.79</v>
      </c>
      <c r="H281">
        <v>8.48</v>
      </c>
      <c r="I281" s="16">
        <v>9.33</v>
      </c>
      <c r="J281" s="16">
        <f t="shared" si="12"/>
        <v>10.263000000000002</v>
      </c>
      <c r="K281" s="17">
        <f t="shared" si="13"/>
        <v>10.7295</v>
      </c>
      <c r="L281" s="14">
        <v>63103</v>
      </c>
      <c r="M281" s="15" t="s">
        <v>962</v>
      </c>
    </row>
    <row r="282" spans="1:13">
      <c r="A282" s="14" t="s">
        <v>1089</v>
      </c>
      <c r="B282" s="15" t="s">
        <v>1090</v>
      </c>
      <c r="C282" s="14" t="s">
        <v>1091</v>
      </c>
      <c r="D282" t="s">
        <v>1092</v>
      </c>
      <c r="E282" t="s">
        <v>366</v>
      </c>
      <c r="F282" t="s">
        <v>71</v>
      </c>
      <c r="H282">
        <v>21.17</v>
      </c>
      <c r="I282" s="16">
        <v>23.29</v>
      </c>
      <c r="J282" s="16">
        <f t="shared" si="12"/>
        <v>25.619</v>
      </c>
      <c r="K282" s="17">
        <f t="shared" si="13"/>
        <v>26.783499999999997</v>
      </c>
      <c r="L282" s="14">
        <v>63103</v>
      </c>
      <c r="M282" s="15" t="s">
        <v>962</v>
      </c>
    </row>
    <row r="283" spans="1:13">
      <c r="A283" s="14" t="s">
        <v>1093</v>
      </c>
      <c r="B283" s="15" t="s">
        <v>1094</v>
      </c>
      <c r="C283" s="14" t="s">
        <v>1095</v>
      </c>
      <c r="D283" t="s">
        <v>1096</v>
      </c>
      <c r="E283" t="s">
        <v>366</v>
      </c>
      <c r="F283" t="s">
        <v>59</v>
      </c>
      <c r="G283">
        <v>110.48</v>
      </c>
      <c r="H283">
        <v>4.5999999999999996</v>
      </c>
      <c r="I283" s="16">
        <v>5.0599999999999996</v>
      </c>
      <c r="J283" s="16">
        <f t="shared" si="12"/>
        <v>5.5659999999999998</v>
      </c>
      <c r="K283" s="17">
        <f t="shared" si="13"/>
        <v>5.8189999999999991</v>
      </c>
      <c r="L283" s="14">
        <v>63103</v>
      </c>
      <c r="M283" s="15" t="s">
        <v>1097</v>
      </c>
    </row>
    <row r="284" spans="1:13">
      <c r="A284" s="14" t="s">
        <v>1098</v>
      </c>
      <c r="B284" s="15" t="s">
        <v>1099</v>
      </c>
      <c r="C284" s="14" t="s">
        <v>1100</v>
      </c>
      <c r="D284" t="s">
        <v>1101</v>
      </c>
      <c r="E284" t="s">
        <v>366</v>
      </c>
      <c r="F284" t="s">
        <v>71</v>
      </c>
      <c r="G284">
        <v>115.47</v>
      </c>
      <c r="H284">
        <v>4.8099999999999996</v>
      </c>
      <c r="I284" s="16">
        <v>5.29</v>
      </c>
      <c r="J284" s="16">
        <f t="shared" si="12"/>
        <v>5.8190000000000008</v>
      </c>
      <c r="K284" s="17">
        <f t="shared" si="13"/>
        <v>6.0834999999999999</v>
      </c>
      <c r="L284" s="14">
        <v>63103</v>
      </c>
      <c r="M284" s="15" t="s">
        <v>1097</v>
      </c>
    </row>
    <row r="285" spans="1:13">
      <c r="A285" s="14" t="s">
        <v>1102</v>
      </c>
      <c r="B285" s="15" t="s">
        <v>1103</v>
      </c>
      <c r="C285" s="14" t="s">
        <v>1104</v>
      </c>
      <c r="D285" t="s">
        <v>590</v>
      </c>
      <c r="E285" t="s">
        <v>366</v>
      </c>
      <c r="F285" t="s">
        <v>59</v>
      </c>
      <c r="G285">
        <v>145.34</v>
      </c>
      <c r="H285">
        <v>6.06</v>
      </c>
      <c r="I285" s="16">
        <v>6.66</v>
      </c>
      <c r="J285" s="16">
        <f t="shared" si="12"/>
        <v>7.3260000000000005</v>
      </c>
      <c r="K285" s="17">
        <f t="shared" si="13"/>
        <v>7.6589999999999998</v>
      </c>
      <c r="L285" s="14">
        <v>63103</v>
      </c>
      <c r="M285" s="15" t="s">
        <v>1105</v>
      </c>
    </row>
    <row r="286" spans="1:13">
      <c r="A286" s="14" t="s">
        <v>1106</v>
      </c>
      <c r="B286" s="15" t="s">
        <v>1107</v>
      </c>
      <c r="C286" s="14" t="s">
        <v>1108</v>
      </c>
      <c r="D286" t="s">
        <v>1109</v>
      </c>
      <c r="E286" t="s">
        <v>366</v>
      </c>
      <c r="F286" t="s">
        <v>59</v>
      </c>
      <c r="G286">
        <v>150.16</v>
      </c>
      <c r="H286">
        <v>6.26</v>
      </c>
      <c r="I286" s="16">
        <v>6.88</v>
      </c>
      <c r="J286" s="16">
        <f t="shared" si="12"/>
        <v>7.5680000000000005</v>
      </c>
      <c r="K286" s="17">
        <f t="shared" si="13"/>
        <v>7.911999999999999</v>
      </c>
      <c r="L286" s="14">
        <v>63103</v>
      </c>
      <c r="M286" s="15" t="s">
        <v>1105</v>
      </c>
    </row>
    <row r="287" spans="1:13">
      <c r="A287" s="14" t="s">
        <v>1110</v>
      </c>
      <c r="B287" s="15"/>
      <c r="C287" s="14" t="s">
        <v>1111</v>
      </c>
      <c r="D287" t="s">
        <v>1112</v>
      </c>
      <c r="E287" t="s">
        <v>376</v>
      </c>
      <c r="H287">
        <v>250.05</v>
      </c>
      <c r="I287" s="16">
        <v>275.06</v>
      </c>
      <c r="J287" s="16">
        <f t="shared" si="12"/>
        <v>302.56600000000003</v>
      </c>
      <c r="K287" s="17">
        <f t="shared" si="13"/>
        <v>316.31899999999996</v>
      </c>
      <c r="L287" s="14">
        <v>63103</v>
      </c>
      <c r="M287" s="15">
        <v>112</v>
      </c>
    </row>
    <row r="288" spans="1:13">
      <c r="A288" s="14" t="s">
        <v>1113</v>
      </c>
      <c r="B288" s="15"/>
      <c r="C288" s="14" t="s">
        <v>1114</v>
      </c>
      <c r="D288" t="s">
        <v>1115</v>
      </c>
      <c r="E288" t="s">
        <v>376</v>
      </c>
      <c r="H288">
        <v>270.88</v>
      </c>
      <c r="I288" s="16">
        <v>297.97000000000003</v>
      </c>
      <c r="J288" s="16">
        <f t="shared" si="12"/>
        <v>327.76700000000005</v>
      </c>
      <c r="K288" s="17">
        <f t="shared" si="13"/>
        <v>342.66550000000001</v>
      </c>
      <c r="L288" s="14">
        <v>63103</v>
      </c>
      <c r="M288" s="15">
        <v>112</v>
      </c>
    </row>
    <row r="289" spans="1:13">
      <c r="A289" s="14" t="s">
        <v>1116</v>
      </c>
      <c r="B289" s="15"/>
      <c r="C289" s="14" t="s">
        <v>1117</v>
      </c>
      <c r="D289" t="s">
        <v>1118</v>
      </c>
      <c r="E289" t="s">
        <v>376</v>
      </c>
      <c r="H289">
        <v>312.55</v>
      </c>
      <c r="I289" s="16">
        <v>343.81</v>
      </c>
      <c r="J289" s="16">
        <f t="shared" si="12"/>
        <v>378.19100000000003</v>
      </c>
      <c r="K289" s="17">
        <f t="shared" si="13"/>
        <v>395.38149999999996</v>
      </c>
      <c r="L289" s="14">
        <v>63103</v>
      </c>
      <c r="M289" s="15">
        <v>112</v>
      </c>
    </row>
    <row r="290" spans="1:13">
      <c r="A290" s="14" t="s">
        <v>1119</v>
      </c>
      <c r="B290" s="15"/>
      <c r="C290" s="14" t="s">
        <v>1120</v>
      </c>
      <c r="D290" t="s">
        <v>1121</v>
      </c>
      <c r="E290" t="s">
        <v>376</v>
      </c>
      <c r="H290">
        <v>395.9</v>
      </c>
      <c r="I290" s="16">
        <v>435.49</v>
      </c>
      <c r="J290" s="16">
        <f t="shared" si="12"/>
        <v>479.03900000000004</v>
      </c>
      <c r="K290" s="17">
        <f t="shared" si="13"/>
        <v>500.81349999999998</v>
      </c>
      <c r="L290" s="14">
        <v>63103</v>
      </c>
      <c r="M290" s="15">
        <v>112</v>
      </c>
    </row>
    <row r="291" spans="1:13">
      <c r="A291" s="14" t="s">
        <v>1122</v>
      </c>
      <c r="B291" s="15"/>
      <c r="C291" s="14" t="s">
        <v>1123</v>
      </c>
      <c r="D291" t="s">
        <v>1124</v>
      </c>
      <c r="E291" t="s">
        <v>376</v>
      </c>
      <c r="H291">
        <v>354.23</v>
      </c>
      <c r="I291" s="16">
        <v>389.65</v>
      </c>
      <c r="J291" s="16">
        <f t="shared" si="12"/>
        <v>428.61500000000001</v>
      </c>
      <c r="K291" s="17">
        <f t="shared" si="13"/>
        <v>448.09749999999991</v>
      </c>
      <c r="L291" s="14">
        <v>63103</v>
      </c>
      <c r="M291" s="15">
        <v>112</v>
      </c>
    </row>
    <row r="292" spans="1:13">
      <c r="A292" s="14" t="s">
        <v>1125</v>
      </c>
      <c r="B292" s="15"/>
      <c r="C292" s="14" t="s">
        <v>1126</v>
      </c>
      <c r="D292" t="s">
        <v>1127</v>
      </c>
      <c r="E292" t="s">
        <v>376</v>
      </c>
      <c r="H292">
        <v>375.07</v>
      </c>
      <c r="I292" s="16">
        <v>412.58</v>
      </c>
      <c r="J292" s="16">
        <f t="shared" si="12"/>
        <v>453.83800000000002</v>
      </c>
      <c r="K292" s="17">
        <f t="shared" si="13"/>
        <v>474.46699999999993</v>
      </c>
      <c r="L292" s="14">
        <v>63103</v>
      </c>
      <c r="M292" s="15">
        <v>112</v>
      </c>
    </row>
    <row r="293" spans="1:13">
      <c r="A293" s="14" t="s">
        <v>1128</v>
      </c>
      <c r="B293" s="15" t="s">
        <v>1129</v>
      </c>
      <c r="C293" s="14" t="s">
        <v>1130</v>
      </c>
      <c r="D293" t="s">
        <v>665</v>
      </c>
      <c r="E293" t="s">
        <v>366</v>
      </c>
      <c r="F293" t="s">
        <v>59</v>
      </c>
      <c r="H293">
        <v>49.99</v>
      </c>
      <c r="I293" s="16">
        <v>54.99</v>
      </c>
      <c r="J293" s="16">
        <f t="shared" si="12"/>
        <v>60.489000000000004</v>
      </c>
      <c r="K293" s="17">
        <f t="shared" si="13"/>
        <v>63.238499999999995</v>
      </c>
      <c r="L293" s="14">
        <v>63103</v>
      </c>
      <c r="M293" s="15" t="s">
        <v>1131</v>
      </c>
    </row>
    <row r="294" spans="1:13">
      <c r="A294" s="14" t="s">
        <v>1132</v>
      </c>
      <c r="B294" s="15" t="s">
        <v>1133</v>
      </c>
      <c r="C294" s="14" t="s">
        <v>1134</v>
      </c>
      <c r="F294" t="s">
        <v>59</v>
      </c>
      <c r="H294">
        <v>21.53</v>
      </c>
      <c r="I294" s="16">
        <v>23.68</v>
      </c>
      <c r="J294" s="16">
        <f t="shared" si="12"/>
        <v>26.048000000000002</v>
      </c>
      <c r="K294" s="17">
        <f t="shared" si="13"/>
        <v>27.231999999999999</v>
      </c>
      <c r="L294" s="14">
        <v>63103</v>
      </c>
      <c r="M294" s="15" t="s">
        <v>1105</v>
      </c>
    </row>
    <row r="295" spans="1:13">
      <c r="A295" s="14" t="s">
        <v>1135</v>
      </c>
      <c r="B295" s="15" t="s">
        <v>1136</v>
      </c>
      <c r="C295" s="14" t="s">
        <v>1137</v>
      </c>
      <c r="F295" t="s">
        <v>59</v>
      </c>
      <c r="H295">
        <v>29.21</v>
      </c>
      <c r="I295" s="16">
        <v>32.130000000000003</v>
      </c>
      <c r="J295" s="16">
        <f t="shared" si="12"/>
        <v>35.343000000000004</v>
      </c>
      <c r="K295" s="17">
        <f t="shared" si="13"/>
        <v>36.9495</v>
      </c>
      <c r="L295" s="14">
        <v>63103</v>
      </c>
      <c r="M295" s="15" t="s">
        <v>1105</v>
      </c>
    </row>
    <row r="296" spans="1:13">
      <c r="A296" s="14" t="s">
        <v>1138</v>
      </c>
      <c r="B296" s="15" t="s">
        <v>1139</v>
      </c>
      <c r="C296" s="14" t="s">
        <v>1140</v>
      </c>
      <c r="D296" t="s">
        <v>1141</v>
      </c>
      <c r="E296" t="s">
        <v>366</v>
      </c>
      <c r="F296" t="s">
        <v>71</v>
      </c>
      <c r="G296">
        <v>193.88</v>
      </c>
      <c r="H296">
        <v>32.31</v>
      </c>
      <c r="I296" s="16">
        <v>35.54</v>
      </c>
      <c r="J296" s="16">
        <f t="shared" si="12"/>
        <v>39.094000000000001</v>
      </c>
      <c r="K296" s="17">
        <f t="shared" si="13"/>
        <v>40.870999999999995</v>
      </c>
      <c r="L296" s="14">
        <v>63103</v>
      </c>
      <c r="M296" s="15" t="s">
        <v>1142</v>
      </c>
    </row>
    <row r="297" spans="1:13">
      <c r="A297" s="14" t="s">
        <v>1143</v>
      </c>
      <c r="B297" s="15" t="s">
        <v>1144</v>
      </c>
      <c r="C297" s="14" t="s">
        <v>1145</v>
      </c>
      <c r="D297" t="s">
        <v>1146</v>
      </c>
      <c r="E297" t="s">
        <v>366</v>
      </c>
      <c r="F297" t="s">
        <v>71</v>
      </c>
      <c r="G297">
        <v>564.41999999999996</v>
      </c>
      <c r="H297">
        <v>47.04</v>
      </c>
      <c r="I297" s="16">
        <v>51.74</v>
      </c>
      <c r="J297" s="16">
        <f t="shared" si="12"/>
        <v>56.914000000000009</v>
      </c>
      <c r="K297" s="17">
        <f t="shared" si="13"/>
        <v>59.500999999999998</v>
      </c>
      <c r="L297" s="14">
        <v>63103</v>
      </c>
      <c r="M297" s="15" t="s">
        <v>1142</v>
      </c>
    </row>
    <row r="298" spans="1:13">
      <c r="A298" s="14" t="s">
        <v>1147</v>
      </c>
      <c r="B298" s="15" t="s">
        <v>1148</v>
      </c>
      <c r="C298" s="14" t="s">
        <v>1149</v>
      </c>
      <c r="D298" t="s">
        <v>1150</v>
      </c>
      <c r="E298" t="s">
        <v>366</v>
      </c>
      <c r="F298" t="s">
        <v>59</v>
      </c>
      <c r="G298">
        <v>125</v>
      </c>
      <c r="H298">
        <v>31.25</v>
      </c>
      <c r="I298" s="16">
        <v>34.380000000000003</v>
      </c>
      <c r="J298" s="16">
        <f t="shared" si="12"/>
        <v>37.818000000000005</v>
      </c>
      <c r="K298" s="17">
        <f t="shared" si="13"/>
        <v>39.536999999999999</v>
      </c>
      <c r="L298" s="14">
        <v>63103</v>
      </c>
      <c r="M298" s="15" t="s">
        <v>1142</v>
      </c>
    </row>
    <row r="299" spans="1:13">
      <c r="A299" s="14" t="s">
        <v>1151</v>
      </c>
      <c r="B299" s="15" t="s">
        <v>1152</v>
      </c>
      <c r="C299" s="14" t="s">
        <v>1153</v>
      </c>
      <c r="D299" t="s">
        <v>1154</v>
      </c>
      <c r="E299" t="s">
        <v>366</v>
      </c>
      <c r="F299" t="s">
        <v>71</v>
      </c>
      <c r="G299">
        <v>445.83</v>
      </c>
      <c r="H299">
        <v>74.31</v>
      </c>
      <c r="I299" s="16">
        <v>81.739999999999995</v>
      </c>
      <c r="J299" s="16">
        <f t="shared" si="12"/>
        <v>89.914000000000001</v>
      </c>
      <c r="K299" s="17">
        <f t="shared" si="13"/>
        <v>94.000999999999991</v>
      </c>
      <c r="L299" s="14">
        <v>63103</v>
      </c>
      <c r="M299" s="15" t="s">
        <v>1142</v>
      </c>
    </row>
    <row r="300" spans="1:13">
      <c r="A300" s="14" t="s">
        <v>1155</v>
      </c>
      <c r="B300" s="15" t="s">
        <v>1156</v>
      </c>
      <c r="C300" s="14" t="s">
        <v>1157</v>
      </c>
      <c r="D300" t="s">
        <v>1158</v>
      </c>
      <c r="E300" t="s">
        <v>366</v>
      </c>
      <c r="F300" t="s">
        <v>71</v>
      </c>
      <c r="G300">
        <v>160.34</v>
      </c>
      <c r="H300">
        <v>6.68</v>
      </c>
      <c r="I300" s="16">
        <v>7.35</v>
      </c>
      <c r="J300" s="16">
        <f t="shared" si="12"/>
        <v>8.0850000000000009</v>
      </c>
      <c r="K300" s="17">
        <f t="shared" si="13"/>
        <v>8.4524999999999988</v>
      </c>
      <c r="L300" s="14">
        <v>63103</v>
      </c>
      <c r="M300" s="15" t="s">
        <v>390</v>
      </c>
    </row>
    <row r="301" spans="1:13">
      <c r="A301" s="14" t="s">
        <v>1159</v>
      </c>
      <c r="B301" s="15" t="s">
        <v>1160</v>
      </c>
      <c r="C301" s="14" t="s">
        <v>1161</v>
      </c>
      <c r="D301" t="s">
        <v>1162</v>
      </c>
      <c r="E301" t="s">
        <v>366</v>
      </c>
      <c r="F301" t="s">
        <v>71</v>
      </c>
      <c r="G301">
        <v>136.66</v>
      </c>
      <c r="H301">
        <v>5.69</v>
      </c>
      <c r="I301" s="16">
        <v>6.26</v>
      </c>
      <c r="J301" s="16">
        <f t="shared" si="12"/>
        <v>6.8860000000000001</v>
      </c>
      <c r="K301" s="17">
        <f t="shared" si="13"/>
        <v>7.198999999999999</v>
      </c>
      <c r="L301" s="14">
        <v>63103</v>
      </c>
      <c r="M301" s="15" t="s">
        <v>390</v>
      </c>
    </row>
    <row r="302" spans="1:13">
      <c r="A302" s="14" t="s">
        <v>1163</v>
      </c>
      <c r="B302" s="15" t="s">
        <v>1164</v>
      </c>
      <c r="C302" s="14" t="s">
        <v>1165</v>
      </c>
      <c r="D302" t="s">
        <v>1166</v>
      </c>
      <c r="E302" t="s">
        <v>366</v>
      </c>
      <c r="F302" t="s">
        <v>59</v>
      </c>
      <c r="G302">
        <v>319.77999999999997</v>
      </c>
      <c r="H302">
        <v>13.32</v>
      </c>
      <c r="I302" s="16">
        <v>14.66</v>
      </c>
      <c r="J302" s="16">
        <f t="shared" si="12"/>
        <v>16.126000000000001</v>
      </c>
      <c r="K302" s="17">
        <f t="shared" si="13"/>
        <v>16.858999999999998</v>
      </c>
      <c r="L302" s="14">
        <v>63103</v>
      </c>
      <c r="M302" s="15" t="s">
        <v>390</v>
      </c>
    </row>
    <row r="303" spans="1:13">
      <c r="A303" s="14" t="s">
        <v>1167</v>
      </c>
      <c r="B303" s="15" t="s">
        <v>1168</v>
      </c>
      <c r="C303" s="14" t="s">
        <v>1169</v>
      </c>
      <c r="D303" t="s">
        <v>1170</v>
      </c>
      <c r="E303" t="s">
        <v>366</v>
      </c>
      <c r="F303" t="s">
        <v>59</v>
      </c>
      <c r="G303">
        <v>248.22</v>
      </c>
      <c r="H303">
        <v>13.79</v>
      </c>
      <c r="I303" s="16">
        <v>15.17</v>
      </c>
      <c r="J303" s="16">
        <f t="shared" si="12"/>
        <v>16.687000000000001</v>
      </c>
      <c r="K303" s="17">
        <f t="shared" si="13"/>
        <v>17.445499999999999</v>
      </c>
      <c r="L303" s="14">
        <v>63103</v>
      </c>
      <c r="M303" s="15" t="s">
        <v>1142</v>
      </c>
    </row>
    <row r="304" spans="1:13">
      <c r="A304" s="14" t="s">
        <v>1171</v>
      </c>
      <c r="B304" s="15" t="s">
        <v>1172</v>
      </c>
      <c r="C304" s="14" t="s">
        <v>1173</v>
      </c>
      <c r="D304" t="s">
        <v>1174</v>
      </c>
      <c r="E304" t="s">
        <v>366</v>
      </c>
      <c r="F304" t="s">
        <v>71</v>
      </c>
      <c r="G304">
        <v>141.71</v>
      </c>
      <c r="H304">
        <v>23.62</v>
      </c>
      <c r="I304" s="16">
        <v>25.98</v>
      </c>
      <c r="J304" s="16">
        <f t="shared" si="12"/>
        <v>28.578000000000003</v>
      </c>
      <c r="K304" s="17">
        <f t="shared" si="13"/>
        <v>29.876999999999999</v>
      </c>
      <c r="L304" s="14">
        <v>63103</v>
      </c>
      <c r="M304" s="15" t="s">
        <v>381</v>
      </c>
    </row>
    <row r="305" spans="1:13">
      <c r="A305" s="14" t="s">
        <v>1175</v>
      </c>
      <c r="B305" s="15" t="s">
        <v>1176</v>
      </c>
      <c r="C305" s="14" t="s">
        <v>1177</v>
      </c>
      <c r="D305" t="s">
        <v>1178</v>
      </c>
      <c r="E305" t="s">
        <v>366</v>
      </c>
      <c r="F305" t="s">
        <v>71</v>
      </c>
      <c r="G305">
        <v>174.49</v>
      </c>
      <c r="H305">
        <v>14.54</v>
      </c>
      <c r="I305" s="16">
        <v>15.99</v>
      </c>
      <c r="J305" s="16">
        <f t="shared" si="12"/>
        <v>17.589000000000002</v>
      </c>
      <c r="K305" s="17">
        <f t="shared" si="13"/>
        <v>18.388500000000001</v>
      </c>
      <c r="L305" s="14">
        <v>63103</v>
      </c>
      <c r="M305" s="15" t="s">
        <v>381</v>
      </c>
    </row>
    <row r="306" spans="1:13">
      <c r="A306" s="14" t="s">
        <v>1179</v>
      </c>
      <c r="B306" s="15" t="s">
        <v>1180</v>
      </c>
      <c r="C306" s="14" t="s">
        <v>1181</v>
      </c>
      <c r="D306" t="s">
        <v>1182</v>
      </c>
      <c r="E306" t="s">
        <v>366</v>
      </c>
      <c r="F306" t="s">
        <v>71</v>
      </c>
      <c r="G306">
        <v>45.84</v>
      </c>
      <c r="H306">
        <v>4.58</v>
      </c>
      <c r="I306" s="16">
        <v>5.04</v>
      </c>
      <c r="J306" s="16">
        <f t="shared" si="12"/>
        <v>5.5440000000000005</v>
      </c>
      <c r="K306" s="17">
        <f t="shared" si="13"/>
        <v>5.7959999999999994</v>
      </c>
      <c r="L306" s="14">
        <v>63103</v>
      </c>
      <c r="M306" s="15" t="s">
        <v>381</v>
      </c>
    </row>
    <row r="307" spans="1:13">
      <c r="A307" s="14" t="s">
        <v>1183</v>
      </c>
      <c r="B307" s="15" t="s">
        <v>1184</v>
      </c>
      <c r="C307" s="14" t="s">
        <v>1185</v>
      </c>
      <c r="D307" t="s">
        <v>1186</v>
      </c>
      <c r="E307" t="s">
        <v>366</v>
      </c>
      <c r="F307" t="s">
        <v>71</v>
      </c>
      <c r="G307">
        <v>361.88</v>
      </c>
      <c r="H307">
        <v>15.08</v>
      </c>
      <c r="I307" s="16">
        <v>16.59</v>
      </c>
      <c r="J307" s="16">
        <f t="shared" si="12"/>
        <v>18.249000000000002</v>
      </c>
      <c r="K307" s="17">
        <f t="shared" si="13"/>
        <v>19.078499999999998</v>
      </c>
      <c r="L307" s="14">
        <v>63103</v>
      </c>
      <c r="M307" s="15" t="s">
        <v>381</v>
      </c>
    </row>
    <row r="308" spans="1:13">
      <c r="A308" s="14" t="s">
        <v>1187</v>
      </c>
      <c r="B308" s="15" t="s">
        <v>1188</v>
      </c>
      <c r="C308" s="14" t="s">
        <v>1189</v>
      </c>
      <c r="D308" t="s">
        <v>1190</v>
      </c>
      <c r="E308" t="s">
        <v>366</v>
      </c>
      <c r="F308" t="s">
        <v>71</v>
      </c>
      <c r="G308">
        <v>411.44</v>
      </c>
      <c r="H308">
        <v>5.71</v>
      </c>
      <c r="I308" s="16">
        <v>6.29</v>
      </c>
      <c r="J308" s="16">
        <f t="shared" si="12"/>
        <v>6.9190000000000005</v>
      </c>
      <c r="K308" s="17">
        <f t="shared" si="13"/>
        <v>7.2334999999999994</v>
      </c>
      <c r="L308" s="14">
        <v>63103</v>
      </c>
      <c r="M308" s="15" t="s">
        <v>390</v>
      </c>
    </row>
    <row r="309" spans="1:13">
      <c r="A309" s="14" t="s">
        <v>1191</v>
      </c>
      <c r="B309" s="15" t="s">
        <v>1192</v>
      </c>
      <c r="C309" s="14" t="s">
        <v>1193</v>
      </c>
      <c r="D309" t="s">
        <v>1194</v>
      </c>
      <c r="E309" t="s">
        <v>366</v>
      </c>
      <c r="F309" t="s">
        <v>59</v>
      </c>
      <c r="G309">
        <v>62.31</v>
      </c>
      <c r="H309">
        <v>3.12</v>
      </c>
      <c r="I309" s="16">
        <v>3.43</v>
      </c>
      <c r="J309" s="16">
        <f t="shared" si="12"/>
        <v>3.7730000000000006</v>
      </c>
      <c r="K309" s="17">
        <f t="shared" si="13"/>
        <v>3.9444999999999997</v>
      </c>
      <c r="L309" s="14">
        <v>63103</v>
      </c>
      <c r="M309" s="15" t="s">
        <v>390</v>
      </c>
    </row>
    <row r="310" spans="1:13">
      <c r="A310" s="14" t="s">
        <v>1195</v>
      </c>
      <c r="B310" s="15" t="s">
        <v>1196</v>
      </c>
      <c r="C310" s="14" t="s">
        <v>1197</v>
      </c>
      <c r="D310" t="s">
        <v>1198</v>
      </c>
      <c r="E310" t="s">
        <v>366</v>
      </c>
      <c r="F310" t="s">
        <v>71</v>
      </c>
      <c r="G310">
        <v>138.80000000000001</v>
      </c>
      <c r="H310">
        <v>11.57</v>
      </c>
      <c r="I310" s="16">
        <v>12.72</v>
      </c>
      <c r="J310" s="16">
        <f t="shared" si="12"/>
        <v>13.992000000000003</v>
      </c>
      <c r="K310" s="17">
        <f t="shared" si="13"/>
        <v>14.628</v>
      </c>
      <c r="L310" s="14">
        <v>63103</v>
      </c>
      <c r="M310" s="15" t="s">
        <v>390</v>
      </c>
    </row>
    <row r="311" spans="1:13">
      <c r="A311" s="14" t="s">
        <v>1199</v>
      </c>
      <c r="B311" s="15" t="s">
        <v>1200</v>
      </c>
      <c r="C311" s="14" t="s">
        <v>1201</v>
      </c>
      <c r="D311" t="s">
        <v>1202</v>
      </c>
      <c r="E311" t="s">
        <v>366</v>
      </c>
      <c r="F311" t="s">
        <v>59</v>
      </c>
      <c r="G311">
        <v>371.51</v>
      </c>
      <c r="H311">
        <v>15.48</v>
      </c>
      <c r="I311" s="16">
        <v>17.03</v>
      </c>
      <c r="J311" s="16">
        <f t="shared" si="12"/>
        <v>18.733000000000004</v>
      </c>
      <c r="K311" s="17">
        <f t="shared" si="13"/>
        <v>19.584499999999998</v>
      </c>
      <c r="L311" s="14">
        <v>63103</v>
      </c>
      <c r="M311" s="15" t="s">
        <v>390</v>
      </c>
    </row>
    <row r="312" spans="1:13">
      <c r="A312" s="14" t="s">
        <v>1203</v>
      </c>
      <c r="B312" s="15" t="s">
        <v>1204</v>
      </c>
      <c r="C312" s="14" t="s">
        <v>1205</v>
      </c>
      <c r="D312" t="s">
        <v>1206</v>
      </c>
      <c r="E312" t="s">
        <v>366</v>
      </c>
      <c r="F312" t="s">
        <v>71</v>
      </c>
      <c r="G312">
        <v>80.45</v>
      </c>
      <c r="H312">
        <v>3.22</v>
      </c>
      <c r="I312" s="16">
        <v>3.54</v>
      </c>
      <c r="J312" s="16">
        <f t="shared" si="12"/>
        <v>3.8940000000000006</v>
      </c>
      <c r="K312" s="17">
        <f t="shared" si="13"/>
        <v>4.0709999999999997</v>
      </c>
      <c r="L312" s="14">
        <v>63103</v>
      </c>
      <c r="M312" s="15" t="s">
        <v>390</v>
      </c>
    </row>
    <row r="313" spans="1:13">
      <c r="A313" s="14" t="s">
        <v>1207</v>
      </c>
      <c r="B313" s="15" t="s">
        <v>1208</v>
      </c>
      <c r="C313" s="14" t="s">
        <v>1209</v>
      </c>
      <c r="D313" t="s">
        <v>1210</v>
      </c>
      <c r="E313" t="s">
        <v>366</v>
      </c>
      <c r="F313" t="s">
        <v>367</v>
      </c>
      <c r="H313">
        <v>50.35</v>
      </c>
      <c r="I313" s="16">
        <v>55.39</v>
      </c>
      <c r="J313" s="16">
        <f t="shared" si="12"/>
        <v>60.929000000000002</v>
      </c>
      <c r="K313" s="17">
        <f t="shared" si="13"/>
        <v>63.698499999999996</v>
      </c>
      <c r="L313" s="14">
        <v>63103</v>
      </c>
      <c r="M313" s="15" t="s">
        <v>368</v>
      </c>
    </row>
    <row r="314" spans="1:13">
      <c r="A314" s="14" t="s">
        <v>1211</v>
      </c>
      <c r="B314" s="15"/>
      <c r="C314" s="14" t="s">
        <v>1212</v>
      </c>
      <c r="D314" t="s">
        <v>1213</v>
      </c>
      <c r="E314" t="s">
        <v>1214</v>
      </c>
      <c r="F314" t="s">
        <v>1215</v>
      </c>
      <c r="H314">
        <v>0.42</v>
      </c>
      <c r="I314" s="16">
        <v>0.47</v>
      </c>
      <c r="J314" s="16">
        <f t="shared" si="12"/>
        <v>0.51700000000000002</v>
      </c>
      <c r="K314" s="17">
        <f t="shared" si="13"/>
        <v>0.54049999999999998</v>
      </c>
      <c r="L314" s="14">
        <v>63005</v>
      </c>
      <c r="M314" s="15">
        <v>110</v>
      </c>
    </row>
    <row r="315" spans="1:13">
      <c r="A315" s="14" t="s">
        <v>1216</v>
      </c>
      <c r="B315" s="15"/>
      <c r="C315" s="14" t="s">
        <v>1217</v>
      </c>
      <c r="D315" t="s">
        <v>1218</v>
      </c>
      <c r="E315" t="s">
        <v>1219</v>
      </c>
      <c r="F315" t="s">
        <v>1215</v>
      </c>
      <c r="H315">
        <v>0.93</v>
      </c>
      <c r="I315" s="16">
        <v>1.03</v>
      </c>
      <c r="J315" s="16">
        <f t="shared" si="12"/>
        <v>1.1330000000000002</v>
      </c>
      <c r="K315" s="17">
        <f t="shared" si="13"/>
        <v>1.1844999999999999</v>
      </c>
      <c r="L315" s="14">
        <v>63005</v>
      </c>
      <c r="M315" s="15">
        <v>110</v>
      </c>
    </row>
    <row r="316" spans="1:13">
      <c r="A316" s="14" t="s">
        <v>33</v>
      </c>
      <c r="B316" s="15"/>
      <c r="C316" s="14" t="s">
        <v>1220</v>
      </c>
      <c r="D316" t="s">
        <v>1221</v>
      </c>
      <c r="E316" t="s">
        <v>366</v>
      </c>
      <c r="H316">
        <v>0.05</v>
      </c>
      <c r="I316" s="16">
        <v>0.06</v>
      </c>
      <c r="J316" s="16">
        <f t="shared" si="12"/>
        <v>6.6000000000000003E-2</v>
      </c>
      <c r="K316" s="17">
        <f t="shared" si="13"/>
        <v>6.8999999999999992E-2</v>
      </c>
      <c r="L316" s="14">
        <v>64101</v>
      </c>
      <c r="M316" s="15" t="s">
        <v>1222</v>
      </c>
    </row>
    <row r="317" spans="1:13">
      <c r="A317" s="14" t="s">
        <v>1223</v>
      </c>
      <c r="B317" s="15"/>
      <c r="C317" s="14" t="s">
        <v>1224</v>
      </c>
      <c r="D317" t="s">
        <v>1221</v>
      </c>
      <c r="E317" t="s">
        <v>366</v>
      </c>
      <c r="H317">
        <v>0.1</v>
      </c>
      <c r="I317" s="16">
        <v>0.11</v>
      </c>
      <c r="J317" s="16">
        <f t="shared" si="12"/>
        <v>0.12100000000000001</v>
      </c>
      <c r="K317" s="17">
        <f t="shared" si="13"/>
        <v>0.1265</v>
      </c>
      <c r="L317" s="14">
        <v>64101</v>
      </c>
      <c r="M317" s="15" t="s">
        <v>1222</v>
      </c>
    </row>
    <row r="318" spans="1:13">
      <c r="A318" s="14" t="s">
        <v>1225</v>
      </c>
      <c r="B318" s="15" t="s">
        <v>1226</v>
      </c>
      <c r="C318" s="14" t="s">
        <v>1227</v>
      </c>
      <c r="D318" t="s">
        <v>1228</v>
      </c>
      <c r="E318" t="s">
        <v>366</v>
      </c>
      <c r="F318" t="s">
        <v>59</v>
      </c>
      <c r="H318">
        <v>53.55</v>
      </c>
      <c r="I318" s="16">
        <v>58.91</v>
      </c>
      <c r="J318" s="16">
        <f t="shared" si="12"/>
        <v>64.801000000000002</v>
      </c>
      <c r="K318" s="17">
        <f t="shared" si="13"/>
        <v>67.746499999999997</v>
      </c>
      <c r="L318" s="14">
        <v>63103</v>
      </c>
      <c r="M318" s="15" t="s">
        <v>962</v>
      </c>
    </row>
    <row r="319" spans="1:13">
      <c r="A319" s="14" t="s">
        <v>1229</v>
      </c>
      <c r="B319" s="15" t="s">
        <v>1230</v>
      </c>
      <c r="C319" s="14" t="s">
        <v>1231</v>
      </c>
      <c r="E319" t="s">
        <v>366</v>
      </c>
      <c r="F319" t="s">
        <v>59</v>
      </c>
      <c r="G319">
        <v>94.12</v>
      </c>
      <c r="H319">
        <v>7.84</v>
      </c>
      <c r="I319" s="16">
        <v>8.6300000000000008</v>
      </c>
      <c r="J319" s="16">
        <f t="shared" si="12"/>
        <v>9.4930000000000021</v>
      </c>
      <c r="K319" s="17">
        <f t="shared" si="13"/>
        <v>9.9245000000000001</v>
      </c>
      <c r="L319" s="14">
        <v>63103</v>
      </c>
      <c r="M319" s="15" t="s">
        <v>567</v>
      </c>
    </row>
    <row r="320" spans="1:13">
      <c r="A320" s="14" t="s">
        <v>1232</v>
      </c>
      <c r="B320" s="15" t="s">
        <v>1233</v>
      </c>
      <c r="C320" s="14" t="s">
        <v>1234</v>
      </c>
      <c r="E320" t="s">
        <v>366</v>
      </c>
      <c r="F320" t="s">
        <v>59</v>
      </c>
      <c r="G320">
        <v>274.26</v>
      </c>
      <c r="H320">
        <v>11.43</v>
      </c>
      <c r="I320" s="16">
        <v>12.57</v>
      </c>
      <c r="J320" s="16">
        <f t="shared" si="12"/>
        <v>13.827000000000002</v>
      </c>
      <c r="K320" s="17">
        <f t="shared" si="13"/>
        <v>14.455499999999999</v>
      </c>
      <c r="L320" s="14">
        <v>63103</v>
      </c>
      <c r="M320" s="15" t="s">
        <v>567</v>
      </c>
    </row>
    <row r="321" spans="1:13">
      <c r="A321" s="14" t="s">
        <v>1235</v>
      </c>
      <c r="B321" s="15"/>
      <c r="C321" s="14" t="s">
        <v>1236</v>
      </c>
      <c r="E321" t="s">
        <v>366</v>
      </c>
      <c r="H321">
        <v>10</v>
      </c>
      <c r="I321" s="16">
        <v>11</v>
      </c>
      <c r="J321" s="16">
        <f t="shared" si="12"/>
        <v>12.100000000000001</v>
      </c>
      <c r="K321" s="17">
        <f t="shared" si="13"/>
        <v>12.649999999999999</v>
      </c>
      <c r="L321" s="14">
        <v>63103</v>
      </c>
      <c r="M321" s="15" t="s">
        <v>567</v>
      </c>
    </row>
    <row r="322" spans="1:13">
      <c r="A322" s="14" t="s">
        <v>1237</v>
      </c>
      <c r="B322" s="15"/>
      <c r="C322" s="14" t="s">
        <v>1238</v>
      </c>
      <c r="E322" t="s">
        <v>366</v>
      </c>
      <c r="H322">
        <v>10</v>
      </c>
      <c r="I322" s="16">
        <v>11</v>
      </c>
      <c r="J322" s="16">
        <f t="shared" si="12"/>
        <v>12.100000000000001</v>
      </c>
      <c r="K322" s="17">
        <f t="shared" si="13"/>
        <v>12.649999999999999</v>
      </c>
      <c r="L322" s="14">
        <v>63103</v>
      </c>
      <c r="M322" s="15" t="s">
        <v>1239</v>
      </c>
    </row>
    <row r="323" spans="1:13">
      <c r="A323" s="14" t="s">
        <v>1240</v>
      </c>
      <c r="B323" s="15" t="s">
        <v>1241</v>
      </c>
      <c r="C323" s="14" t="s">
        <v>1242</v>
      </c>
      <c r="E323" t="s">
        <v>366</v>
      </c>
      <c r="F323" t="s">
        <v>71</v>
      </c>
      <c r="G323">
        <v>47.48</v>
      </c>
      <c r="H323">
        <v>7.91</v>
      </c>
      <c r="I323" s="16">
        <v>8.6999999999999993</v>
      </c>
      <c r="J323" s="16">
        <f t="shared" si="12"/>
        <v>9.57</v>
      </c>
      <c r="K323" s="17">
        <f t="shared" si="13"/>
        <v>10.004999999999999</v>
      </c>
      <c r="L323" s="14">
        <v>63103</v>
      </c>
      <c r="M323" s="15" t="s">
        <v>1239</v>
      </c>
    </row>
    <row r="324" spans="1:13">
      <c r="A324" s="14" t="s">
        <v>1243</v>
      </c>
      <c r="B324" s="15" t="s">
        <v>1244</v>
      </c>
      <c r="C324" s="14" t="s">
        <v>1245</v>
      </c>
      <c r="E324" t="s">
        <v>366</v>
      </c>
      <c r="F324" t="s">
        <v>59</v>
      </c>
      <c r="G324">
        <v>333.04</v>
      </c>
      <c r="H324">
        <v>13.88</v>
      </c>
      <c r="I324" s="16">
        <v>15.26</v>
      </c>
      <c r="J324" s="16">
        <f t="shared" ref="J324:J387" si="14">I324*1.1</f>
        <v>16.786000000000001</v>
      </c>
      <c r="K324" s="17">
        <f t="shared" ref="K324:K387" si="15">I324*1.15</f>
        <v>17.548999999999999</v>
      </c>
      <c r="L324" s="14">
        <v>63103</v>
      </c>
      <c r="M324" s="15" t="s">
        <v>1239</v>
      </c>
    </row>
    <row r="325" spans="1:13">
      <c r="A325" s="14" t="s">
        <v>1246</v>
      </c>
      <c r="B325" s="15" t="s">
        <v>1247</v>
      </c>
      <c r="C325" s="14" t="s">
        <v>1248</v>
      </c>
      <c r="E325" t="s">
        <v>366</v>
      </c>
      <c r="F325" t="s">
        <v>59</v>
      </c>
      <c r="G325">
        <v>119.1</v>
      </c>
      <c r="H325">
        <v>19.850000000000001</v>
      </c>
      <c r="I325" s="16">
        <v>21.84</v>
      </c>
      <c r="J325" s="16">
        <f t="shared" si="14"/>
        <v>24.024000000000001</v>
      </c>
      <c r="K325" s="17">
        <f t="shared" si="15"/>
        <v>25.116</v>
      </c>
      <c r="L325" s="14">
        <v>63103</v>
      </c>
      <c r="M325" s="15" t="s">
        <v>1239</v>
      </c>
    </row>
    <row r="326" spans="1:13">
      <c r="A326" s="14" t="s">
        <v>1249</v>
      </c>
      <c r="B326" s="15" t="s">
        <v>1250</v>
      </c>
      <c r="C326" s="14" t="s">
        <v>1251</v>
      </c>
      <c r="E326" t="s">
        <v>366</v>
      </c>
      <c r="F326" t="s">
        <v>59</v>
      </c>
      <c r="H326">
        <v>47.96</v>
      </c>
      <c r="I326" s="16">
        <v>52.76</v>
      </c>
      <c r="J326" s="16">
        <f t="shared" si="14"/>
        <v>58.036000000000001</v>
      </c>
      <c r="K326" s="17">
        <f t="shared" si="15"/>
        <v>60.673999999999992</v>
      </c>
      <c r="L326" s="14">
        <v>63103</v>
      </c>
      <c r="M326" s="15" t="s">
        <v>1239</v>
      </c>
    </row>
    <row r="327" spans="1:13">
      <c r="A327" s="14" t="s">
        <v>1252</v>
      </c>
      <c r="B327" s="15" t="s">
        <v>1253</v>
      </c>
      <c r="C327" s="14" t="s">
        <v>1254</v>
      </c>
      <c r="D327" t="s">
        <v>1101</v>
      </c>
      <c r="E327" t="s">
        <v>366</v>
      </c>
      <c r="F327" t="s">
        <v>367</v>
      </c>
      <c r="H327">
        <v>15.9</v>
      </c>
      <c r="I327" s="16">
        <v>17.489999999999998</v>
      </c>
      <c r="J327" s="16">
        <f t="shared" si="14"/>
        <v>19.239000000000001</v>
      </c>
      <c r="K327" s="17">
        <f t="shared" si="15"/>
        <v>20.113499999999998</v>
      </c>
      <c r="L327" s="14">
        <v>63103</v>
      </c>
      <c r="M327" s="15" t="s">
        <v>1255</v>
      </c>
    </row>
    <row r="328" spans="1:13">
      <c r="A328" s="14" t="s">
        <v>1256</v>
      </c>
      <c r="B328" s="15" t="s">
        <v>1257</v>
      </c>
      <c r="C328" s="14" t="s">
        <v>1258</v>
      </c>
      <c r="D328" t="s">
        <v>1259</v>
      </c>
      <c r="E328" t="s">
        <v>366</v>
      </c>
      <c r="F328" t="s">
        <v>367</v>
      </c>
      <c r="H328">
        <v>17.77</v>
      </c>
      <c r="I328" s="16">
        <v>19.55</v>
      </c>
      <c r="J328" s="16">
        <f t="shared" si="14"/>
        <v>21.505000000000003</v>
      </c>
      <c r="K328" s="17">
        <f t="shared" si="15"/>
        <v>22.482499999999998</v>
      </c>
      <c r="L328" s="14">
        <v>63103</v>
      </c>
      <c r="M328" s="15" t="s">
        <v>1255</v>
      </c>
    </row>
    <row r="329" spans="1:13">
      <c r="A329" s="14" t="s">
        <v>1260</v>
      </c>
      <c r="B329" s="15" t="s">
        <v>1261</v>
      </c>
      <c r="C329" s="14" t="s">
        <v>1262</v>
      </c>
      <c r="D329" t="s">
        <v>1263</v>
      </c>
      <c r="E329" t="s">
        <v>366</v>
      </c>
      <c r="F329" t="s">
        <v>367</v>
      </c>
      <c r="H329">
        <v>17.850000000000001</v>
      </c>
      <c r="I329" s="16">
        <v>19.64</v>
      </c>
      <c r="J329" s="16">
        <f t="shared" si="14"/>
        <v>21.604000000000003</v>
      </c>
      <c r="K329" s="17">
        <f t="shared" si="15"/>
        <v>22.585999999999999</v>
      </c>
      <c r="L329" s="14">
        <v>63103</v>
      </c>
      <c r="M329" s="15" t="s">
        <v>1255</v>
      </c>
    </row>
    <row r="330" spans="1:13">
      <c r="A330" s="14" t="s">
        <v>1264</v>
      </c>
      <c r="B330" s="15" t="s">
        <v>1265</v>
      </c>
      <c r="C330" s="14" t="s">
        <v>1266</v>
      </c>
      <c r="D330" t="s">
        <v>1267</v>
      </c>
      <c r="E330" t="s">
        <v>366</v>
      </c>
      <c r="F330" t="s">
        <v>367</v>
      </c>
      <c r="H330">
        <v>17.989999999999998</v>
      </c>
      <c r="I330" s="16">
        <v>19.79</v>
      </c>
      <c r="J330" s="16">
        <f t="shared" si="14"/>
        <v>21.769000000000002</v>
      </c>
      <c r="K330" s="17">
        <f t="shared" si="15"/>
        <v>22.758499999999998</v>
      </c>
      <c r="L330" s="14">
        <v>63103</v>
      </c>
      <c r="M330" s="15" t="s">
        <v>1255</v>
      </c>
    </row>
    <row r="331" spans="1:13">
      <c r="A331" s="14" t="s">
        <v>1268</v>
      </c>
      <c r="B331" s="15"/>
      <c r="C331" s="14" t="s">
        <v>1269</v>
      </c>
      <c r="D331" t="s">
        <v>1270</v>
      </c>
      <c r="E331" t="s">
        <v>366</v>
      </c>
      <c r="H331">
        <v>15</v>
      </c>
      <c r="I331" s="16">
        <v>16.5</v>
      </c>
      <c r="J331" s="16">
        <f t="shared" si="14"/>
        <v>18.150000000000002</v>
      </c>
      <c r="K331" s="17">
        <f t="shared" si="15"/>
        <v>18.974999999999998</v>
      </c>
      <c r="L331" s="14">
        <v>63103</v>
      </c>
      <c r="M331" s="15" t="s">
        <v>1255</v>
      </c>
    </row>
    <row r="332" spans="1:13">
      <c r="A332" s="14" t="s">
        <v>1271</v>
      </c>
      <c r="B332" s="15" t="s">
        <v>1272</v>
      </c>
      <c r="C332" s="14" t="s">
        <v>1273</v>
      </c>
      <c r="D332" t="s">
        <v>1274</v>
      </c>
      <c r="E332" t="s">
        <v>366</v>
      </c>
      <c r="F332" t="s">
        <v>367</v>
      </c>
      <c r="H332">
        <v>26.9</v>
      </c>
      <c r="I332" s="16">
        <v>29.59</v>
      </c>
      <c r="J332" s="16">
        <f t="shared" si="14"/>
        <v>32.548999999999999</v>
      </c>
      <c r="K332" s="17">
        <f t="shared" si="15"/>
        <v>34.028499999999994</v>
      </c>
      <c r="L332" s="14">
        <v>63103</v>
      </c>
      <c r="M332" s="15" t="s">
        <v>1239</v>
      </c>
    </row>
    <row r="333" spans="1:13">
      <c r="A333" s="14" t="s">
        <v>1275</v>
      </c>
      <c r="B333" s="15" t="s">
        <v>1276</v>
      </c>
      <c r="C333" s="14" t="s">
        <v>1277</v>
      </c>
      <c r="D333" t="s">
        <v>1274</v>
      </c>
      <c r="E333" t="s">
        <v>366</v>
      </c>
      <c r="F333" t="s">
        <v>71</v>
      </c>
      <c r="H333">
        <v>8.66</v>
      </c>
      <c r="I333" s="16">
        <v>9.5299999999999994</v>
      </c>
      <c r="J333" s="16">
        <f t="shared" si="14"/>
        <v>10.483000000000001</v>
      </c>
      <c r="K333" s="17">
        <f t="shared" si="15"/>
        <v>10.959499999999998</v>
      </c>
      <c r="L333" s="14">
        <v>63103</v>
      </c>
      <c r="M333" s="15" t="s">
        <v>1255</v>
      </c>
    </row>
    <row r="334" spans="1:13">
      <c r="A334" s="14" t="s">
        <v>1278</v>
      </c>
      <c r="B334" s="15" t="s">
        <v>1279</v>
      </c>
      <c r="C334" s="14" t="s">
        <v>1280</v>
      </c>
      <c r="D334" t="s">
        <v>1274</v>
      </c>
      <c r="E334" t="s">
        <v>366</v>
      </c>
      <c r="F334" t="s">
        <v>367</v>
      </c>
      <c r="H334">
        <v>25.03</v>
      </c>
      <c r="I334" s="16">
        <v>27.53</v>
      </c>
      <c r="J334" s="16">
        <f t="shared" si="14"/>
        <v>30.283000000000005</v>
      </c>
      <c r="K334" s="17">
        <f t="shared" si="15"/>
        <v>31.659499999999998</v>
      </c>
      <c r="L334" s="14">
        <v>63103</v>
      </c>
      <c r="M334" s="15" t="s">
        <v>445</v>
      </c>
    </row>
    <row r="335" spans="1:13">
      <c r="A335" s="14" t="s">
        <v>1281</v>
      </c>
      <c r="B335" s="15" t="s">
        <v>1282</v>
      </c>
      <c r="C335" s="14" t="s">
        <v>1283</v>
      </c>
      <c r="D335" t="s">
        <v>1284</v>
      </c>
      <c r="E335" t="s">
        <v>366</v>
      </c>
      <c r="F335" t="s">
        <v>59</v>
      </c>
      <c r="H335">
        <v>17.739999999999998</v>
      </c>
      <c r="I335" s="16">
        <v>19.510000000000002</v>
      </c>
      <c r="J335" s="16">
        <f t="shared" si="14"/>
        <v>21.461000000000002</v>
      </c>
      <c r="K335" s="17">
        <f t="shared" si="15"/>
        <v>22.436499999999999</v>
      </c>
      <c r="L335" s="14">
        <v>63103</v>
      </c>
      <c r="M335" s="15" t="s">
        <v>445</v>
      </c>
    </row>
    <row r="336" spans="1:13">
      <c r="A336" s="14" t="s">
        <v>1285</v>
      </c>
      <c r="B336" s="15" t="s">
        <v>1286</v>
      </c>
      <c r="C336" s="14" t="s">
        <v>1287</v>
      </c>
      <c r="D336" t="s">
        <v>1288</v>
      </c>
      <c r="E336" t="s">
        <v>366</v>
      </c>
      <c r="F336" t="s">
        <v>59</v>
      </c>
      <c r="H336">
        <v>55.67</v>
      </c>
      <c r="I336" s="16">
        <v>61.24</v>
      </c>
      <c r="J336" s="16">
        <f t="shared" si="14"/>
        <v>67.364000000000004</v>
      </c>
      <c r="K336" s="17">
        <f t="shared" si="15"/>
        <v>70.426000000000002</v>
      </c>
      <c r="L336" s="14">
        <v>63103</v>
      </c>
      <c r="M336" s="15" t="s">
        <v>445</v>
      </c>
    </row>
    <row r="337" spans="1:13">
      <c r="A337" s="14" t="s">
        <v>1289</v>
      </c>
      <c r="B337" s="15" t="s">
        <v>1290</v>
      </c>
      <c r="C337" s="14" t="s">
        <v>1291</v>
      </c>
      <c r="D337" t="s">
        <v>1292</v>
      </c>
      <c r="E337" t="s">
        <v>366</v>
      </c>
      <c r="H337">
        <v>107.16</v>
      </c>
      <c r="I337" s="16">
        <v>117.88</v>
      </c>
      <c r="J337" s="16">
        <f t="shared" si="14"/>
        <v>129.66800000000001</v>
      </c>
      <c r="K337" s="17">
        <f t="shared" si="15"/>
        <v>135.56199999999998</v>
      </c>
      <c r="L337" s="14">
        <v>63103</v>
      </c>
      <c r="M337" s="15" t="s">
        <v>445</v>
      </c>
    </row>
    <row r="338" spans="1:13">
      <c r="A338" s="14" t="s">
        <v>1293</v>
      </c>
      <c r="B338" s="15" t="s">
        <v>1294</v>
      </c>
      <c r="C338" s="14" t="s">
        <v>1295</v>
      </c>
      <c r="D338" t="s">
        <v>85</v>
      </c>
      <c r="E338" t="s">
        <v>366</v>
      </c>
      <c r="F338" t="s">
        <v>367</v>
      </c>
      <c r="H338">
        <v>35.49</v>
      </c>
      <c r="I338" s="16">
        <v>39.04</v>
      </c>
      <c r="J338" s="16">
        <f t="shared" si="14"/>
        <v>42.944000000000003</v>
      </c>
      <c r="K338" s="17">
        <f t="shared" si="15"/>
        <v>44.895999999999994</v>
      </c>
      <c r="L338" s="14">
        <v>63103</v>
      </c>
      <c r="M338" s="15" t="s">
        <v>1142</v>
      </c>
    </row>
    <row r="339" spans="1:13">
      <c r="A339" s="14" t="s">
        <v>1296</v>
      </c>
      <c r="B339" s="15" t="s">
        <v>1297</v>
      </c>
      <c r="C339" s="14" t="s">
        <v>1298</v>
      </c>
      <c r="D339" t="s">
        <v>85</v>
      </c>
      <c r="E339" t="s">
        <v>366</v>
      </c>
      <c r="F339" t="s">
        <v>367</v>
      </c>
      <c r="H339">
        <v>40.08</v>
      </c>
      <c r="I339" s="16">
        <v>44.09</v>
      </c>
      <c r="J339" s="16">
        <f t="shared" si="14"/>
        <v>48.499000000000009</v>
      </c>
      <c r="K339" s="17">
        <f t="shared" si="15"/>
        <v>50.703499999999998</v>
      </c>
      <c r="L339" s="14">
        <v>63103</v>
      </c>
      <c r="M339" s="15" t="s">
        <v>1239</v>
      </c>
    </row>
    <row r="340" spans="1:13">
      <c r="A340" s="14" t="s">
        <v>1299</v>
      </c>
      <c r="B340" s="15" t="s">
        <v>1300</v>
      </c>
      <c r="C340" s="14" t="s">
        <v>1301</v>
      </c>
      <c r="D340" t="s">
        <v>1302</v>
      </c>
      <c r="E340" t="s">
        <v>366</v>
      </c>
      <c r="F340" t="s">
        <v>59</v>
      </c>
      <c r="G340">
        <v>28.54</v>
      </c>
      <c r="H340">
        <v>2.38</v>
      </c>
      <c r="I340" s="16">
        <v>2.62</v>
      </c>
      <c r="J340" s="16">
        <f t="shared" si="14"/>
        <v>2.8820000000000006</v>
      </c>
      <c r="K340" s="17">
        <f t="shared" si="15"/>
        <v>3.0129999999999999</v>
      </c>
      <c r="L340" s="14">
        <v>63103</v>
      </c>
      <c r="M340" s="15" t="s">
        <v>381</v>
      </c>
    </row>
    <row r="341" spans="1:13">
      <c r="A341" s="14" t="s">
        <v>1303</v>
      </c>
      <c r="B341" s="15" t="s">
        <v>1304</v>
      </c>
      <c r="C341" s="14" t="s">
        <v>1305</v>
      </c>
      <c r="D341" t="s">
        <v>1306</v>
      </c>
      <c r="E341" t="s">
        <v>366</v>
      </c>
      <c r="F341" t="s">
        <v>59</v>
      </c>
      <c r="H341">
        <v>6.53</v>
      </c>
      <c r="I341" s="16">
        <v>7.18</v>
      </c>
      <c r="J341" s="16">
        <f t="shared" si="14"/>
        <v>7.8980000000000006</v>
      </c>
      <c r="K341" s="17">
        <f t="shared" si="15"/>
        <v>8.2569999999999997</v>
      </c>
      <c r="L341" s="14">
        <v>63103</v>
      </c>
      <c r="M341" s="15" t="s">
        <v>381</v>
      </c>
    </row>
    <row r="342" spans="1:13">
      <c r="A342" s="14" t="s">
        <v>1307</v>
      </c>
      <c r="B342" s="15" t="s">
        <v>1308</v>
      </c>
      <c r="C342" s="14" t="s">
        <v>1309</v>
      </c>
      <c r="D342" t="s">
        <v>1310</v>
      </c>
      <c r="E342" t="s">
        <v>366</v>
      </c>
      <c r="F342" t="s">
        <v>59</v>
      </c>
      <c r="G342">
        <v>156.33000000000001</v>
      </c>
      <c r="H342">
        <v>3.26</v>
      </c>
      <c r="I342" s="16">
        <v>3.58</v>
      </c>
      <c r="J342" s="16">
        <f t="shared" si="14"/>
        <v>3.9380000000000006</v>
      </c>
      <c r="K342" s="17">
        <f t="shared" si="15"/>
        <v>4.117</v>
      </c>
      <c r="L342" s="14">
        <v>63103</v>
      </c>
      <c r="M342" s="15" t="s">
        <v>1311</v>
      </c>
    </row>
    <row r="343" spans="1:13">
      <c r="A343" s="14" t="s">
        <v>1312</v>
      </c>
      <c r="B343" s="15" t="s">
        <v>1313</v>
      </c>
      <c r="C343" s="14" t="s">
        <v>1314</v>
      </c>
      <c r="D343" t="s">
        <v>1101</v>
      </c>
      <c r="E343" t="s">
        <v>366</v>
      </c>
      <c r="F343" t="s">
        <v>59</v>
      </c>
      <c r="G343">
        <v>147.13</v>
      </c>
      <c r="H343">
        <v>3.07</v>
      </c>
      <c r="I343" s="16">
        <v>3.37</v>
      </c>
      <c r="J343" s="16">
        <f t="shared" si="14"/>
        <v>3.7070000000000003</v>
      </c>
      <c r="K343" s="17">
        <f t="shared" si="15"/>
        <v>3.8754999999999997</v>
      </c>
      <c r="L343" s="14">
        <v>63103</v>
      </c>
      <c r="M343" s="15" t="s">
        <v>381</v>
      </c>
    </row>
    <row r="344" spans="1:13">
      <c r="A344" s="14" t="s">
        <v>1315</v>
      </c>
      <c r="B344" s="15" t="s">
        <v>1316</v>
      </c>
      <c r="C344" s="14" t="s">
        <v>1317</v>
      </c>
      <c r="D344" t="s">
        <v>85</v>
      </c>
      <c r="E344" t="s">
        <v>366</v>
      </c>
      <c r="F344" t="s">
        <v>59</v>
      </c>
      <c r="G344">
        <v>18.88</v>
      </c>
      <c r="H344">
        <v>3.15</v>
      </c>
      <c r="I344" s="16">
        <v>3.46</v>
      </c>
      <c r="J344" s="16">
        <f t="shared" si="14"/>
        <v>3.806</v>
      </c>
      <c r="K344" s="17">
        <f t="shared" si="15"/>
        <v>3.9789999999999996</v>
      </c>
      <c r="L344" s="14">
        <v>63103</v>
      </c>
      <c r="M344" s="15" t="s">
        <v>1311</v>
      </c>
    </row>
    <row r="345" spans="1:13">
      <c r="A345" s="14" t="s">
        <v>1318</v>
      </c>
      <c r="B345" s="15" t="s">
        <v>1319</v>
      </c>
      <c r="C345" s="14" t="s">
        <v>1320</v>
      </c>
      <c r="D345" t="s">
        <v>590</v>
      </c>
      <c r="E345" t="s">
        <v>366</v>
      </c>
      <c r="F345" t="s">
        <v>59</v>
      </c>
      <c r="G345">
        <v>159.97999999999999</v>
      </c>
      <c r="H345">
        <v>3.33</v>
      </c>
      <c r="I345" s="16">
        <v>3.67</v>
      </c>
      <c r="J345" s="16">
        <f t="shared" si="14"/>
        <v>4.0369999999999999</v>
      </c>
      <c r="K345" s="17">
        <f t="shared" si="15"/>
        <v>4.2204999999999995</v>
      </c>
      <c r="L345" s="14">
        <v>63103</v>
      </c>
      <c r="M345" s="15" t="s">
        <v>381</v>
      </c>
    </row>
    <row r="346" spans="1:13">
      <c r="A346" s="14" t="s">
        <v>1321</v>
      </c>
      <c r="B346" s="15" t="s">
        <v>1322</v>
      </c>
      <c r="C346" s="14" t="s">
        <v>1323</v>
      </c>
      <c r="D346" t="s">
        <v>1324</v>
      </c>
      <c r="F346" t="s">
        <v>59</v>
      </c>
      <c r="G346">
        <v>282.27</v>
      </c>
      <c r="H346">
        <v>23.52</v>
      </c>
      <c r="I346" s="16">
        <v>25.87</v>
      </c>
      <c r="J346" s="16">
        <f t="shared" si="14"/>
        <v>28.457000000000004</v>
      </c>
      <c r="K346" s="17">
        <f t="shared" si="15"/>
        <v>29.750499999999999</v>
      </c>
      <c r="L346" s="14">
        <v>63103</v>
      </c>
      <c r="M346" s="15" t="s">
        <v>1239</v>
      </c>
    </row>
    <row r="347" spans="1:13">
      <c r="A347" s="14" t="s">
        <v>1325</v>
      </c>
      <c r="B347" s="15" t="s">
        <v>1326</v>
      </c>
      <c r="C347" s="14" t="s">
        <v>1327</v>
      </c>
      <c r="D347" t="s">
        <v>1324</v>
      </c>
      <c r="F347" t="s">
        <v>59</v>
      </c>
      <c r="G347">
        <v>274.02999999999997</v>
      </c>
      <c r="H347">
        <v>11.42</v>
      </c>
      <c r="I347" s="16">
        <v>12.56</v>
      </c>
      <c r="J347" s="16">
        <f t="shared" si="14"/>
        <v>13.816000000000003</v>
      </c>
      <c r="K347" s="17">
        <f t="shared" si="15"/>
        <v>14.443999999999999</v>
      </c>
      <c r="L347" s="14">
        <v>63103</v>
      </c>
      <c r="M347" s="15" t="s">
        <v>1311</v>
      </c>
    </row>
    <row r="348" spans="1:13">
      <c r="A348" s="14" t="s">
        <v>1328</v>
      </c>
      <c r="B348" s="15" t="s">
        <v>1329</v>
      </c>
      <c r="C348" s="14" t="s">
        <v>1330</v>
      </c>
      <c r="D348" t="s">
        <v>1324</v>
      </c>
      <c r="F348" t="s">
        <v>59</v>
      </c>
      <c r="H348">
        <v>13.41</v>
      </c>
      <c r="I348" s="16">
        <v>14.75</v>
      </c>
      <c r="J348" s="16">
        <f t="shared" si="14"/>
        <v>16.225000000000001</v>
      </c>
      <c r="K348" s="17">
        <f t="shared" si="15"/>
        <v>16.962499999999999</v>
      </c>
      <c r="L348" s="14">
        <v>63103</v>
      </c>
      <c r="M348" s="15" t="s">
        <v>1311</v>
      </c>
    </row>
    <row r="349" spans="1:13">
      <c r="A349" s="14" t="s">
        <v>1331</v>
      </c>
      <c r="B349" s="15" t="s">
        <v>1332</v>
      </c>
      <c r="C349" s="14" t="s">
        <v>1333</v>
      </c>
      <c r="D349" t="s">
        <v>1302</v>
      </c>
      <c r="E349" t="s">
        <v>366</v>
      </c>
      <c r="F349" t="s">
        <v>59</v>
      </c>
      <c r="G349">
        <v>41.49</v>
      </c>
      <c r="H349">
        <v>6.92</v>
      </c>
      <c r="I349" s="16">
        <v>7.61</v>
      </c>
      <c r="J349" s="16">
        <f t="shared" si="14"/>
        <v>8.3710000000000004</v>
      </c>
      <c r="K349" s="17">
        <f t="shared" si="15"/>
        <v>8.7515000000000001</v>
      </c>
      <c r="L349" s="14">
        <v>63103</v>
      </c>
      <c r="M349" s="15" t="s">
        <v>1334</v>
      </c>
    </row>
    <row r="350" spans="1:13">
      <c r="A350" s="14" t="s">
        <v>1335</v>
      </c>
      <c r="B350" s="15" t="s">
        <v>1336</v>
      </c>
      <c r="C350" s="14" t="s">
        <v>1337</v>
      </c>
      <c r="D350" t="s">
        <v>1338</v>
      </c>
      <c r="F350" t="s">
        <v>59</v>
      </c>
      <c r="G350">
        <v>287.43</v>
      </c>
      <c r="H350">
        <v>47.91</v>
      </c>
      <c r="I350" s="16">
        <v>52.7</v>
      </c>
      <c r="J350" s="16">
        <f t="shared" si="14"/>
        <v>57.970000000000006</v>
      </c>
      <c r="K350" s="17">
        <f t="shared" si="15"/>
        <v>60.604999999999997</v>
      </c>
      <c r="L350" s="14">
        <v>63103</v>
      </c>
      <c r="M350" s="15" t="s">
        <v>1334</v>
      </c>
    </row>
    <row r="351" spans="1:13">
      <c r="A351" s="14" t="s">
        <v>1339</v>
      </c>
      <c r="B351" s="15" t="s">
        <v>1340</v>
      </c>
      <c r="C351" s="14" t="s">
        <v>1341</v>
      </c>
      <c r="D351" t="s">
        <v>1338</v>
      </c>
      <c r="F351" t="s">
        <v>59</v>
      </c>
      <c r="G351">
        <v>362.3</v>
      </c>
      <c r="H351">
        <v>30.19</v>
      </c>
      <c r="I351" s="16">
        <v>33.21</v>
      </c>
      <c r="J351" s="16">
        <f t="shared" si="14"/>
        <v>36.531000000000006</v>
      </c>
      <c r="K351" s="17">
        <f t="shared" si="15"/>
        <v>38.191499999999998</v>
      </c>
      <c r="L351" s="14">
        <v>63103</v>
      </c>
      <c r="M351" s="15" t="s">
        <v>1334</v>
      </c>
    </row>
    <row r="352" spans="1:13">
      <c r="A352" s="14" t="s">
        <v>1342</v>
      </c>
      <c r="B352" s="15" t="s">
        <v>1343</v>
      </c>
      <c r="C352" s="14" t="s">
        <v>1344</v>
      </c>
      <c r="D352" t="s">
        <v>1338</v>
      </c>
      <c r="F352" t="s">
        <v>59</v>
      </c>
      <c r="H352">
        <v>54.58</v>
      </c>
      <c r="I352" s="16">
        <v>60.04</v>
      </c>
      <c r="J352" s="16">
        <f t="shared" si="14"/>
        <v>66.044000000000011</v>
      </c>
      <c r="K352" s="17">
        <f t="shared" si="15"/>
        <v>69.045999999999992</v>
      </c>
      <c r="L352" s="14">
        <v>63103</v>
      </c>
      <c r="M352" s="15" t="s">
        <v>1345</v>
      </c>
    </row>
    <row r="353" spans="1:13">
      <c r="A353" s="14" t="s">
        <v>1346</v>
      </c>
      <c r="B353" s="15" t="s">
        <v>1347</v>
      </c>
      <c r="C353" s="14" t="s">
        <v>1348</v>
      </c>
      <c r="D353" t="s">
        <v>1310</v>
      </c>
      <c r="E353" t="s">
        <v>366</v>
      </c>
      <c r="F353" t="s">
        <v>59</v>
      </c>
      <c r="G353">
        <v>331.4</v>
      </c>
      <c r="H353">
        <v>18.41</v>
      </c>
      <c r="I353" s="16">
        <v>20.25</v>
      </c>
      <c r="J353" s="16">
        <f t="shared" si="14"/>
        <v>22.275000000000002</v>
      </c>
      <c r="K353" s="17">
        <f t="shared" si="15"/>
        <v>23.287499999999998</v>
      </c>
      <c r="L353" s="14">
        <v>63103</v>
      </c>
      <c r="M353" s="15" t="s">
        <v>1334</v>
      </c>
    </row>
    <row r="354" spans="1:13">
      <c r="A354" s="14" t="s">
        <v>1349</v>
      </c>
      <c r="B354" s="15" t="s">
        <v>1350</v>
      </c>
      <c r="C354" s="14" t="s">
        <v>1351</v>
      </c>
      <c r="D354" t="s">
        <v>1259</v>
      </c>
      <c r="E354" t="s">
        <v>366</v>
      </c>
      <c r="F354" t="s">
        <v>59</v>
      </c>
      <c r="G354">
        <v>212.64</v>
      </c>
      <c r="H354">
        <v>35.44</v>
      </c>
      <c r="I354" s="16">
        <v>38.979999999999997</v>
      </c>
      <c r="J354" s="16">
        <f t="shared" si="14"/>
        <v>42.878</v>
      </c>
      <c r="K354" s="17">
        <f t="shared" si="15"/>
        <v>44.826999999999991</v>
      </c>
      <c r="L354" s="14">
        <v>63103</v>
      </c>
      <c r="M354" s="15" t="s">
        <v>1311</v>
      </c>
    </row>
    <row r="355" spans="1:13">
      <c r="A355" s="14" t="s">
        <v>1352</v>
      </c>
      <c r="B355" s="15" t="s">
        <v>1353</v>
      </c>
      <c r="C355" s="14" t="s">
        <v>1354</v>
      </c>
      <c r="D355" t="s">
        <v>1355</v>
      </c>
      <c r="E355" t="s">
        <v>366</v>
      </c>
      <c r="F355" t="s">
        <v>59</v>
      </c>
      <c r="G355">
        <v>207.47</v>
      </c>
      <c r="H355">
        <v>34.58</v>
      </c>
      <c r="I355" s="16">
        <v>38.04</v>
      </c>
      <c r="J355" s="16">
        <f t="shared" si="14"/>
        <v>41.844000000000001</v>
      </c>
      <c r="K355" s="17">
        <f t="shared" si="15"/>
        <v>43.745999999999995</v>
      </c>
      <c r="L355" s="14">
        <v>63103</v>
      </c>
      <c r="M355" s="15" t="s">
        <v>1356</v>
      </c>
    </row>
    <row r="356" spans="1:13">
      <c r="A356" s="14" t="s">
        <v>1357</v>
      </c>
      <c r="B356" s="15" t="s">
        <v>1358</v>
      </c>
      <c r="C356" s="14" t="s">
        <v>1359</v>
      </c>
      <c r="D356" t="s">
        <v>1109</v>
      </c>
      <c r="E356" t="s">
        <v>366</v>
      </c>
      <c r="F356" t="s">
        <v>59</v>
      </c>
      <c r="G356">
        <v>279.32</v>
      </c>
      <c r="H356">
        <v>23.28</v>
      </c>
      <c r="I356" s="16">
        <v>25.6</v>
      </c>
      <c r="J356" s="16">
        <f t="shared" si="14"/>
        <v>28.160000000000004</v>
      </c>
      <c r="K356" s="17">
        <f t="shared" si="15"/>
        <v>29.439999999999998</v>
      </c>
      <c r="L356" s="14">
        <v>63103</v>
      </c>
      <c r="M356" s="15" t="s">
        <v>1356</v>
      </c>
    </row>
    <row r="357" spans="1:13">
      <c r="A357" s="14" t="s">
        <v>1360</v>
      </c>
      <c r="B357" s="15" t="s">
        <v>1361</v>
      </c>
      <c r="C357" s="14" t="s">
        <v>1362</v>
      </c>
      <c r="D357" t="s">
        <v>1096</v>
      </c>
      <c r="E357" t="s">
        <v>366</v>
      </c>
      <c r="F357" t="s">
        <v>59</v>
      </c>
      <c r="G357">
        <v>184.64</v>
      </c>
      <c r="H357">
        <v>15.39</v>
      </c>
      <c r="I357" s="16">
        <v>16.93</v>
      </c>
      <c r="J357" s="16">
        <f t="shared" si="14"/>
        <v>18.623000000000001</v>
      </c>
      <c r="K357" s="17">
        <f t="shared" si="15"/>
        <v>19.469499999999996</v>
      </c>
      <c r="L357" s="14">
        <v>63103</v>
      </c>
      <c r="M357" s="15" t="s">
        <v>1356</v>
      </c>
    </row>
    <row r="358" spans="1:13">
      <c r="A358" s="14" t="s">
        <v>1363</v>
      </c>
      <c r="B358" s="15" t="s">
        <v>1364</v>
      </c>
      <c r="C358" s="14" t="s">
        <v>1365</v>
      </c>
      <c r="D358" t="s">
        <v>1366</v>
      </c>
      <c r="E358" t="s">
        <v>366</v>
      </c>
      <c r="F358" t="s">
        <v>59</v>
      </c>
      <c r="G358">
        <v>215.54</v>
      </c>
      <c r="H358">
        <v>53.89</v>
      </c>
      <c r="I358" s="16">
        <v>59.27</v>
      </c>
      <c r="J358" s="16">
        <f t="shared" si="14"/>
        <v>65.197000000000003</v>
      </c>
      <c r="K358" s="17">
        <f t="shared" si="15"/>
        <v>68.160499999999999</v>
      </c>
      <c r="L358" s="14">
        <v>63103</v>
      </c>
      <c r="M358" s="15" t="s">
        <v>1356</v>
      </c>
    </row>
    <row r="359" spans="1:13">
      <c r="A359" s="14" t="s">
        <v>1367</v>
      </c>
      <c r="B359" s="15" t="s">
        <v>1368</v>
      </c>
      <c r="C359" s="14" t="s">
        <v>1369</v>
      </c>
      <c r="D359" t="s">
        <v>1310</v>
      </c>
      <c r="E359" t="s">
        <v>366</v>
      </c>
      <c r="F359" t="s">
        <v>59</v>
      </c>
      <c r="G359">
        <v>190.72</v>
      </c>
      <c r="H359">
        <v>31.79</v>
      </c>
      <c r="I359" s="16">
        <v>34.97</v>
      </c>
      <c r="J359" s="16">
        <f t="shared" si="14"/>
        <v>38.466999999999999</v>
      </c>
      <c r="K359" s="17">
        <f t="shared" si="15"/>
        <v>40.215499999999999</v>
      </c>
      <c r="L359" s="14">
        <v>63103</v>
      </c>
      <c r="M359" s="15" t="s">
        <v>1356</v>
      </c>
    </row>
    <row r="360" spans="1:13">
      <c r="A360" s="14" t="s">
        <v>1370</v>
      </c>
      <c r="B360" s="15" t="s">
        <v>1371</v>
      </c>
      <c r="C360" s="14" t="s">
        <v>1372</v>
      </c>
      <c r="D360" t="s">
        <v>1101</v>
      </c>
      <c r="E360" t="s">
        <v>366</v>
      </c>
      <c r="F360" t="s">
        <v>59</v>
      </c>
      <c r="G360">
        <v>199.13</v>
      </c>
      <c r="H360">
        <v>16.59</v>
      </c>
      <c r="I360" s="16">
        <v>18.25</v>
      </c>
      <c r="J360" s="16">
        <f t="shared" si="14"/>
        <v>20.075000000000003</v>
      </c>
      <c r="K360" s="17">
        <f t="shared" si="15"/>
        <v>20.987499999999997</v>
      </c>
      <c r="L360" s="14">
        <v>63103</v>
      </c>
      <c r="M360" s="15" t="s">
        <v>1356</v>
      </c>
    </row>
    <row r="361" spans="1:13">
      <c r="A361" s="14" t="s">
        <v>1373</v>
      </c>
      <c r="B361" s="15" t="s">
        <v>1374</v>
      </c>
      <c r="C361" s="14" t="s">
        <v>1375</v>
      </c>
      <c r="D361" t="s">
        <v>85</v>
      </c>
      <c r="E361" t="s">
        <v>366</v>
      </c>
      <c r="F361" t="s">
        <v>71</v>
      </c>
      <c r="G361">
        <v>326.36</v>
      </c>
      <c r="H361">
        <v>27.2</v>
      </c>
      <c r="I361" s="16">
        <v>29.92</v>
      </c>
      <c r="J361" s="16">
        <f t="shared" si="14"/>
        <v>32.912000000000006</v>
      </c>
      <c r="K361" s="17">
        <f t="shared" si="15"/>
        <v>34.408000000000001</v>
      </c>
      <c r="L361" s="14">
        <v>63103</v>
      </c>
      <c r="M361" s="15" t="s">
        <v>1376</v>
      </c>
    </row>
    <row r="362" spans="1:13">
      <c r="A362" s="14" t="s">
        <v>1377</v>
      </c>
      <c r="B362" s="15" t="s">
        <v>1378</v>
      </c>
      <c r="C362" s="14" t="s">
        <v>1379</v>
      </c>
      <c r="D362" t="s">
        <v>590</v>
      </c>
      <c r="E362" t="s">
        <v>366</v>
      </c>
      <c r="F362" t="s">
        <v>59</v>
      </c>
      <c r="G362">
        <v>207.1</v>
      </c>
      <c r="H362">
        <v>17.260000000000002</v>
      </c>
      <c r="I362" s="16">
        <v>18.98</v>
      </c>
      <c r="J362" s="16">
        <f t="shared" si="14"/>
        <v>20.878000000000004</v>
      </c>
      <c r="K362" s="17">
        <f t="shared" si="15"/>
        <v>21.826999999999998</v>
      </c>
      <c r="L362" s="14">
        <v>63103</v>
      </c>
      <c r="M362" s="15" t="s">
        <v>1356</v>
      </c>
    </row>
    <row r="363" spans="1:13">
      <c r="A363" s="14" t="s">
        <v>1380</v>
      </c>
      <c r="B363" s="15" t="s">
        <v>1381</v>
      </c>
      <c r="C363" s="14" t="s">
        <v>1382</v>
      </c>
      <c r="D363" t="s">
        <v>1383</v>
      </c>
      <c r="E363" t="s">
        <v>366</v>
      </c>
      <c r="F363" t="s">
        <v>71</v>
      </c>
      <c r="H363">
        <v>27.87</v>
      </c>
      <c r="I363" s="16">
        <v>30.66</v>
      </c>
      <c r="J363" s="16">
        <f t="shared" si="14"/>
        <v>33.726000000000006</v>
      </c>
      <c r="K363" s="17">
        <f t="shared" si="15"/>
        <v>35.259</v>
      </c>
      <c r="L363" s="14">
        <v>63103</v>
      </c>
      <c r="M363" s="15" t="s">
        <v>1376</v>
      </c>
    </row>
    <row r="364" spans="1:13">
      <c r="A364" s="14" t="s">
        <v>1384</v>
      </c>
      <c r="B364" s="15" t="s">
        <v>914</v>
      </c>
      <c r="C364" s="14" t="s">
        <v>1385</v>
      </c>
      <c r="E364" t="s">
        <v>366</v>
      </c>
      <c r="F364" t="s">
        <v>59</v>
      </c>
      <c r="H364">
        <v>23.25</v>
      </c>
      <c r="I364" s="16">
        <v>25.58</v>
      </c>
      <c r="J364" s="16">
        <f t="shared" si="14"/>
        <v>28.138000000000002</v>
      </c>
      <c r="K364" s="17">
        <f t="shared" si="15"/>
        <v>29.416999999999994</v>
      </c>
      <c r="L364" s="14">
        <v>63001</v>
      </c>
      <c r="M364" s="15" t="s">
        <v>834</v>
      </c>
    </row>
    <row r="365" spans="1:13">
      <c r="A365" s="14" t="s">
        <v>1386</v>
      </c>
      <c r="B365" s="15" t="s">
        <v>1387</v>
      </c>
      <c r="C365" s="14" t="s">
        <v>1388</v>
      </c>
      <c r="E365" t="s">
        <v>366</v>
      </c>
      <c r="F365" t="s">
        <v>59</v>
      </c>
      <c r="H365">
        <v>11.16</v>
      </c>
      <c r="I365" s="16">
        <v>12.28</v>
      </c>
      <c r="J365" s="16">
        <f t="shared" si="14"/>
        <v>13.508000000000001</v>
      </c>
      <c r="K365" s="17">
        <f t="shared" si="15"/>
        <v>14.121999999999998</v>
      </c>
      <c r="L365" s="14">
        <v>63001</v>
      </c>
      <c r="M365" s="15" t="s">
        <v>834</v>
      </c>
    </row>
    <row r="366" spans="1:13">
      <c r="A366" s="14" t="s">
        <v>1389</v>
      </c>
      <c r="B366" s="15" t="s">
        <v>1390</v>
      </c>
      <c r="C366" s="14" t="s">
        <v>1391</v>
      </c>
      <c r="E366" t="s">
        <v>366</v>
      </c>
      <c r="F366" t="s">
        <v>59</v>
      </c>
      <c r="H366">
        <v>20.239999999999998</v>
      </c>
      <c r="I366" s="16">
        <v>22.26</v>
      </c>
      <c r="J366" s="16">
        <f t="shared" si="14"/>
        <v>24.486000000000004</v>
      </c>
      <c r="K366" s="17">
        <f t="shared" si="15"/>
        <v>25.599</v>
      </c>
      <c r="L366" s="14">
        <v>63001</v>
      </c>
      <c r="M366" s="15" t="s">
        <v>377</v>
      </c>
    </row>
    <row r="367" spans="1:13">
      <c r="A367" s="14" t="s">
        <v>1392</v>
      </c>
      <c r="B367" s="15" t="s">
        <v>1393</v>
      </c>
      <c r="C367" s="14" t="s">
        <v>1394</v>
      </c>
      <c r="D367" t="s">
        <v>1395</v>
      </c>
      <c r="E367" t="s">
        <v>1396</v>
      </c>
      <c r="F367" t="s">
        <v>59</v>
      </c>
      <c r="G367">
        <v>251.34</v>
      </c>
      <c r="H367">
        <v>7.18</v>
      </c>
      <c r="I367" s="16">
        <v>7.9</v>
      </c>
      <c r="J367" s="16">
        <f t="shared" si="14"/>
        <v>8.6900000000000013</v>
      </c>
      <c r="K367" s="17">
        <f t="shared" si="15"/>
        <v>9.0849999999999991</v>
      </c>
      <c r="L367" s="14">
        <v>63001</v>
      </c>
      <c r="M367" s="15" t="s">
        <v>427</v>
      </c>
    </row>
    <row r="368" spans="1:13">
      <c r="A368" s="14" t="s">
        <v>1397</v>
      </c>
      <c r="B368" s="15" t="s">
        <v>1398</v>
      </c>
      <c r="C368" s="14" t="s">
        <v>1399</v>
      </c>
      <c r="D368" t="s">
        <v>1400</v>
      </c>
      <c r="E368" t="s">
        <v>1396</v>
      </c>
      <c r="F368" t="s">
        <v>59</v>
      </c>
      <c r="G368">
        <v>140.28</v>
      </c>
      <c r="H368">
        <v>11.69</v>
      </c>
      <c r="I368" s="16">
        <v>12.86</v>
      </c>
      <c r="J368" s="16">
        <f t="shared" si="14"/>
        <v>14.146000000000001</v>
      </c>
      <c r="K368" s="17">
        <f t="shared" si="15"/>
        <v>14.788999999999998</v>
      </c>
      <c r="L368" s="14">
        <v>63001</v>
      </c>
      <c r="M368" s="15" t="s">
        <v>842</v>
      </c>
    </row>
    <row r="369" spans="1:13">
      <c r="A369" s="14" t="s">
        <v>1401</v>
      </c>
      <c r="B369" s="15" t="s">
        <v>1402</v>
      </c>
      <c r="C369" s="14" t="s">
        <v>1403</v>
      </c>
      <c r="D369" t="s">
        <v>1404</v>
      </c>
      <c r="E369" t="s">
        <v>366</v>
      </c>
      <c r="F369" t="s">
        <v>71</v>
      </c>
      <c r="G369">
        <v>48.38</v>
      </c>
      <c r="H369">
        <v>4.03</v>
      </c>
      <c r="I369" s="16">
        <v>4.43</v>
      </c>
      <c r="J369" s="16">
        <f t="shared" si="14"/>
        <v>4.8730000000000002</v>
      </c>
      <c r="K369" s="17">
        <f t="shared" si="15"/>
        <v>5.0944999999999991</v>
      </c>
      <c r="L369" s="14">
        <v>63103</v>
      </c>
      <c r="M369" s="15" t="s">
        <v>1405</v>
      </c>
    </row>
    <row r="370" spans="1:13">
      <c r="A370" s="14" t="s">
        <v>1406</v>
      </c>
      <c r="B370" s="15" t="s">
        <v>1407</v>
      </c>
      <c r="C370" s="14" t="s">
        <v>1408</v>
      </c>
      <c r="D370" t="s">
        <v>1409</v>
      </c>
      <c r="E370" t="s">
        <v>366</v>
      </c>
      <c r="F370" t="s">
        <v>71</v>
      </c>
      <c r="G370">
        <v>84.32</v>
      </c>
      <c r="H370">
        <v>7.03</v>
      </c>
      <c r="I370" s="16">
        <v>7.73</v>
      </c>
      <c r="J370" s="16">
        <f t="shared" si="14"/>
        <v>8.5030000000000019</v>
      </c>
      <c r="K370" s="17">
        <f t="shared" si="15"/>
        <v>8.8895</v>
      </c>
      <c r="L370" s="14">
        <v>63103</v>
      </c>
      <c r="M370" s="15" t="s">
        <v>1405</v>
      </c>
    </row>
    <row r="371" spans="1:13">
      <c r="A371" s="14" t="s">
        <v>1410</v>
      </c>
      <c r="B371" s="15" t="s">
        <v>1411</v>
      </c>
      <c r="C371" s="14" t="s">
        <v>1412</v>
      </c>
      <c r="D371" t="s">
        <v>1413</v>
      </c>
      <c r="F371" t="s">
        <v>59</v>
      </c>
      <c r="G371">
        <v>57.6</v>
      </c>
      <c r="H371">
        <v>4.8</v>
      </c>
      <c r="I371" s="16">
        <v>5.28</v>
      </c>
      <c r="J371" s="16">
        <f t="shared" si="14"/>
        <v>5.8080000000000007</v>
      </c>
      <c r="K371" s="17">
        <f t="shared" si="15"/>
        <v>6.0720000000000001</v>
      </c>
      <c r="L371" s="14">
        <v>63103</v>
      </c>
      <c r="M371" s="15" t="s">
        <v>1405</v>
      </c>
    </row>
    <row r="372" spans="1:13">
      <c r="A372" s="14" t="s">
        <v>1414</v>
      </c>
      <c r="B372" s="15" t="s">
        <v>1407</v>
      </c>
      <c r="C372" s="14" t="s">
        <v>1415</v>
      </c>
      <c r="D372" t="s">
        <v>1416</v>
      </c>
      <c r="E372" t="s">
        <v>366</v>
      </c>
      <c r="F372" t="s">
        <v>71</v>
      </c>
      <c r="G372">
        <v>52.42</v>
      </c>
      <c r="H372">
        <v>4.37</v>
      </c>
      <c r="I372" s="16">
        <v>4.8099999999999996</v>
      </c>
      <c r="J372" s="16">
        <f t="shared" si="14"/>
        <v>5.2910000000000004</v>
      </c>
      <c r="K372" s="17">
        <f t="shared" si="15"/>
        <v>5.5314999999999994</v>
      </c>
      <c r="L372" s="14">
        <v>63103</v>
      </c>
      <c r="M372" s="15" t="s">
        <v>1405</v>
      </c>
    </row>
    <row r="373" spans="1:13">
      <c r="A373" s="14" t="s">
        <v>1417</v>
      </c>
      <c r="B373" s="15" t="s">
        <v>1418</v>
      </c>
      <c r="C373" s="14" t="s">
        <v>1419</v>
      </c>
      <c r="D373" t="s">
        <v>665</v>
      </c>
      <c r="E373" t="s">
        <v>366</v>
      </c>
      <c r="F373" t="s">
        <v>59</v>
      </c>
      <c r="H373">
        <v>3.61</v>
      </c>
      <c r="I373" s="16">
        <v>3.97</v>
      </c>
      <c r="J373" s="16">
        <f t="shared" si="14"/>
        <v>4.3670000000000009</v>
      </c>
      <c r="K373" s="17">
        <f t="shared" si="15"/>
        <v>4.5655000000000001</v>
      </c>
      <c r="L373" s="14">
        <v>63103</v>
      </c>
      <c r="M373" s="15" t="s">
        <v>1405</v>
      </c>
    </row>
    <row r="374" spans="1:13">
      <c r="A374" s="14" t="s">
        <v>1420</v>
      </c>
      <c r="B374" s="15" t="s">
        <v>1421</v>
      </c>
      <c r="C374" s="14" t="s">
        <v>1422</v>
      </c>
      <c r="D374" t="s">
        <v>1409</v>
      </c>
      <c r="E374" t="s">
        <v>366</v>
      </c>
      <c r="F374" t="s">
        <v>59</v>
      </c>
      <c r="H374">
        <v>24.53</v>
      </c>
      <c r="I374" s="16">
        <v>26.98</v>
      </c>
      <c r="J374" s="16">
        <f t="shared" si="14"/>
        <v>29.678000000000004</v>
      </c>
      <c r="K374" s="17">
        <f t="shared" si="15"/>
        <v>31.026999999999997</v>
      </c>
      <c r="L374" s="14">
        <v>63103</v>
      </c>
      <c r="M374" s="15" t="s">
        <v>1405</v>
      </c>
    </row>
    <row r="375" spans="1:13">
      <c r="A375" s="14" t="s">
        <v>1423</v>
      </c>
      <c r="B375" s="15" t="s">
        <v>1424</v>
      </c>
      <c r="C375" s="14" t="s">
        <v>1425</v>
      </c>
      <c r="D375" t="s">
        <v>665</v>
      </c>
      <c r="E375" t="s">
        <v>366</v>
      </c>
      <c r="F375" t="s">
        <v>71</v>
      </c>
      <c r="G375">
        <v>22.11</v>
      </c>
      <c r="H375">
        <v>1.84</v>
      </c>
      <c r="I375" s="16">
        <v>2.0299999999999998</v>
      </c>
      <c r="J375" s="16">
        <f t="shared" si="14"/>
        <v>2.2330000000000001</v>
      </c>
      <c r="K375" s="17">
        <f t="shared" si="15"/>
        <v>2.3344999999999998</v>
      </c>
      <c r="L375" s="14">
        <v>63103</v>
      </c>
      <c r="M375" s="15" t="s">
        <v>1405</v>
      </c>
    </row>
    <row r="376" spans="1:13">
      <c r="A376" s="14" t="s">
        <v>1426</v>
      </c>
      <c r="B376" s="15" t="s">
        <v>1427</v>
      </c>
      <c r="C376" s="14" t="s">
        <v>1428</v>
      </c>
      <c r="D376" t="s">
        <v>1429</v>
      </c>
      <c r="E376" t="s">
        <v>366</v>
      </c>
      <c r="F376" t="s">
        <v>59</v>
      </c>
      <c r="G376">
        <v>156.22999999999999</v>
      </c>
      <c r="H376">
        <v>13.02</v>
      </c>
      <c r="I376" s="16">
        <v>14.32</v>
      </c>
      <c r="J376" s="16">
        <f t="shared" si="14"/>
        <v>15.752000000000002</v>
      </c>
      <c r="K376" s="17">
        <f t="shared" si="15"/>
        <v>16.468</v>
      </c>
      <c r="L376" s="14">
        <v>63103</v>
      </c>
      <c r="M376" s="15" t="s">
        <v>1405</v>
      </c>
    </row>
    <row r="377" spans="1:13">
      <c r="A377" s="14" t="s">
        <v>1430</v>
      </c>
      <c r="B377" s="15" t="s">
        <v>1431</v>
      </c>
      <c r="C377" s="14" t="s">
        <v>1432</v>
      </c>
      <c r="D377" t="s">
        <v>1433</v>
      </c>
      <c r="E377" t="s">
        <v>366</v>
      </c>
      <c r="F377" t="s">
        <v>71</v>
      </c>
      <c r="G377">
        <v>23.96</v>
      </c>
      <c r="H377">
        <v>2</v>
      </c>
      <c r="I377" s="16">
        <v>2.2000000000000002</v>
      </c>
      <c r="J377" s="16">
        <f t="shared" si="14"/>
        <v>2.4200000000000004</v>
      </c>
      <c r="K377" s="17">
        <f t="shared" si="15"/>
        <v>2.5299999999999998</v>
      </c>
      <c r="L377" s="14">
        <v>63103</v>
      </c>
      <c r="M377" s="15" t="s">
        <v>1405</v>
      </c>
    </row>
    <row r="378" spans="1:13">
      <c r="A378" s="14" t="s">
        <v>1434</v>
      </c>
      <c r="B378" s="15" t="s">
        <v>1435</v>
      </c>
      <c r="C378" s="14" t="s">
        <v>1436</v>
      </c>
      <c r="D378" t="s">
        <v>679</v>
      </c>
      <c r="E378" t="s">
        <v>366</v>
      </c>
      <c r="F378" t="s">
        <v>59</v>
      </c>
      <c r="H378">
        <v>14.39</v>
      </c>
      <c r="I378" s="16">
        <v>15.83</v>
      </c>
      <c r="J378" s="16">
        <f t="shared" si="14"/>
        <v>17.413</v>
      </c>
      <c r="K378" s="17">
        <f t="shared" si="15"/>
        <v>18.204499999999999</v>
      </c>
      <c r="L378" s="14">
        <v>63103</v>
      </c>
      <c r="M378" s="15" t="s">
        <v>1405</v>
      </c>
    </row>
    <row r="379" spans="1:13">
      <c r="A379" s="14" t="s">
        <v>1437</v>
      </c>
      <c r="B379" s="15" t="s">
        <v>1438</v>
      </c>
      <c r="C379" s="14" t="s">
        <v>1439</v>
      </c>
      <c r="D379" t="s">
        <v>1440</v>
      </c>
      <c r="E379" t="s">
        <v>366</v>
      </c>
      <c r="F379" t="s">
        <v>71</v>
      </c>
      <c r="G379">
        <v>80.64</v>
      </c>
      <c r="H379">
        <v>10.08</v>
      </c>
      <c r="I379" s="16">
        <v>11.09</v>
      </c>
      <c r="J379" s="16">
        <f t="shared" si="14"/>
        <v>12.199000000000002</v>
      </c>
      <c r="K379" s="17">
        <f t="shared" si="15"/>
        <v>12.753499999999999</v>
      </c>
      <c r="L379" s="14">
        <v>63103</v>
      </c>
      <c r="M379" s="15" t="s">
        <v>1441</v>
      </c>
    </row>
    <row r="380" spans="1:13">
      <c r="A380" s="14" t="s">
        <v>1442</v>
      </c>
      <c r="B380" s="15" t="s">
        <v>1443</v>
      </c>
      <c r="C380" s="14" t="s">
        <v>1444</v>
      </c>
      <c r="D380" t="s">
        <v>1445</v>
      </c>
      <c r="E380" t="s">
        <v>366</v>
      </c>
      <c r="F380" t="s">
        <v>59</v>
      </c>
      <c r="G380">
        <v>75.27</v>
      </c>
      <c r="H380">
        <v>6.27</v>
      </c>
      <c r="I380" s="16">
        <v>6.9</v>
      </c>
      <c r="J380" s="16">
        <f t="shared" si="14"/>
        <v>7.5900000000000007</v>
      </c>
      <c r="K380" s="17">
        <f t="shared" si="15"/>
        <v>7.9349999999999996</v>
      </c>
      <c r="L380" s="14">
        <v>63103</v>
      </c>
      <c r="M380" s="15" t="s">
        <v>1441</v>
      </c>
    </row>
    <row r="381" spans="1:13">
      <c r="A381" s="14" t="s">
        <v>1446</v>
      </c>
      <c r="B381" s="15" t="s">
        <v>1447</v>
      </c>
      <c r="C381" s="14" t="s">
        <v>1448</v>
      </c>
      <c r="D381" t="s">
        <v>1445</v>
      </c>
      <c r="E381" t="s">
        <v>366</v>
      </c>
      <c r="F381" t="s">
        <v>59</v>
      </c>
      <c r="G381">
        <v>211.74</v>
      </c>
      <c r="H381">
        <v>17.649999999999999</v>
      </c>
      <c r="I381" s="16">
        <v>19.41</v>
      </c>
      <c r="J381" s="16">
        <f t="shared" si="14"/>
        <v>21.351000000000003</v>
      </c>
      <c r="K381" s="17">
        <f t="shared" si="15"/>
        <v>22.321499999999997</v>
      </c>
      <c r="L381" s="14">
        <v>63103</v>
      </c>
      <c r="M381" s="15" t="s">
        <v>1441</v>
      </c>
    </row>
    <row r="382" spans="1:13">
      <c r="A382" s="14" t="s">
        <v>1449</v>
      </c>
      <c r="B382" s="15" t="s">
        <v>1450</v>
      </c>
      <c r="C382" s="14" t="s">
        <v>1451</v>
      </c>
      <c r="D382" t="s">
        <v>1452</v>
      </c>
      <c r="E382" t="s">
        <v>366</v>
      </c>
      <c r="F382" t="s">
        <v>59</v>
      </c>
      <c r="G382">
        <v>524.6</v>
      </c>
      <c r="H382">
        <v>10.93</v>
      </c>
      <c r="I382" s="16">
        <v>12.02</v>
      </c>
      <c r="J382" s="16">
        <f t="shared" si="14"/>
        <v>13.222000000000001</v>
      </c>
      <c r="K382" s="17">
        <f t="shared" si="15"/>
        <v>13.822999999999999</v>
      </c>
      <c r="L382" s="14">
        <v>63103</v>
      </c>
      <c r="M382" s="15" t="s">
        <v>1453</v>
      </c>
    </row>
    <row r="383" spans="1:13">
      <c r="A383" s="14" t="s">
        <v>1454</v>
      </c>
      <c r="B383" s="15" t="s">
        <v>1455</v>
      </c>
      <c r="C383" s="14" t="s">
        <v>1456</v>
      </c>
      <c r="D383" t="s">
        <v>1457</v>
      </c>
      <c r="E383" t="s">
        <v>366</v>
      </c>
      <c r="F383" t="s">
        <v>71</v>
      </c>
      <c r="G383">
        <v>230.6</v>
      </c>
      <c r="H383">
        <v>12.5</v>
      </c>
      <c r="I383" s="16">
        <v>13.75</v>
      </c>
      <c r="J383" s="16">
        <f t="shared" si="14"/>
        <v>15.125000000000002</v>
      </c>
      <c r="K383" s="17">
        <f t="shared" si="15"/>
        <v>15.812499999999998</v>
      </c>
      <c r="L383" s="14">
        <v>63103</v>
      </c>
      <c r="M383" s="15" t="s">
        <v>1441</v>
      </c>
    </row>
    <row r="384" spans="1:13">
      <c r="A384" s="14" t="s">
        <v>1458</v>
      </c>
      <c r="B384" s="15" t="s">
        <v>1459</v>
      </c>
      <c r="C384" s="14" t="s">
        <v>1460</v>
      </c>
      <c r="D384" t="s">
        <v>1461</v>
      </c>
      <c r="E384" t="s">
        <v>366</v>
      </c>
      <c r="F384" t="s">
        <v>71</v>
      </c>
      <c r="G384">
        <v>160.41999999999999</v>
      </c>
      <c r="H384">
        <v>4.46</v>
      </c>
      <c r="I384" s="16">
        <v>4.9000000000000004</v>
      </c>
      <c r="J384" s="16">
        <f t="shared" si="14"/>
        <v>5.3900000000000006</v>
      </c>
      <c r="K384" s="17">
        <f t="shared" si="15"/>
        <v>5.6349999999999998</v>
      </c>
      <c r="L384" s="14">
        <v>63103</v>
      </c>
      <c r="M384" s="15" t="s">
        <v>1462</v>
      </c>
    </row>
    <row r="385" spans="1:13">
      <c r="A385" s="14" t="s">
        <v>1463</v>
      </c>
      <c r="B385" s="15" t="s">
        <v>1464</v>
      </c>
      <c r="C385" s="14" t="s">
        <v>1465</v>
      </c>
      <c r="D385" t="s">
        <v>1466</v>
      </c>
      <c r="E385" t="s">
        <v>366</v>
      </c>
      <c r="F385" t="s">
        <v>71</v>
      </c>
      <c r="G385">
        <v>139.41</v>
      </c>
      <c r="H385">
        <v>3.87</v>
      </c>
      <c r="I385" s="16">
        <v>4.26</v>
      </c>
      <c r="J385" s="16">
        <f t="shared" si="14"/>
        <v>4.6859999999999999</v>
      </c>
      <c r="K385" s="17">
        <f t="shared" si="15"/>
        <v>4.8989999999999991</v>
      </c>
      <c r="L385" s="14">
        <v>63103</v>
      </c>
      <c r="M385" s="15" t="s">
        <v>1441</v>
      </c>
    </row>
    <row r="386" spans="1:13">
      <c r="A386" s="14" t="s">
        <v>1467</v>
      </c>
      <c r="B386" s="15" t="s">
        <v>1468</v>
      </c>
      <c r="C386" s="14" t="s">
        <v>1469</v>
      </c>
      <c r="D386" t="s">
        <v>1445</v>
      </c>
      <c r="E386" t="s">
        <v>366</v>
      </c>
      <c r="F386" t="s">
        <v>71</v>
      </c>
      <c r="G386">
        <v>82.96</v>
      </c>
      <c r="H386">
        <v>2.2999999999999998</v>
      </c>
      <c r="I386" s="16">
        <v>2.5299999999999998</v>
      </c>
      <c r="J386" s="16">
        <f t="shared" si="14"/>
        <v>2.7829999999999999</v>
      </c>
      <c r="K386" s="17">
        <f t="shared" si="15"/>
        <v>2.9094999999999995</v>
      </c>
      <c r="L386" s="14">
        <v>63103</v>
      </c>
      <c r="M386" s="15" t="s">
        <v>1462</v>
      </c>
    </row>
    <row r="387" spans="1:13">
      <c r="A387" s="14" t="s">
        <v>1470</v>
      </c>
      <c r="B387" s="15" t="s">
        <v>1471</v>
      </c>
      <c r="C387" s="14" t="s">
        <v>1472</v>
      </c>
      <c r="D387" t="s">
        <v>1473</v>
      </c>
      <c r="E387" t="s">
        <v>366</v>
      </c>
      <c r="F387" t="s">
        <v>71</v>
      </c>
      <c r="G387">
        <v>23.3</v>
      </c>
      <c r="H387">
        <v>5.83</v>
      </c>
      <c r="I387" s="16">
        <v>6.41</v>
      </c>
      <c r="J387" s="16">
        <f t="shared" si="14"/>
        <v>7.051000000000001</v>
      </c>
      <c r="K387" s="17">
        <f t="shared" si="15"/>
        <v>7.3714999999999993</v>
      </c>
      <c r="L387" s="14">
        <v>63103</v>
      </c>
      <c r="M387" s="15" t="s">
        <v>1462</v>
      </c>
    </row>
    <row r="388" spans="1:13">
      <c r="A388" s="14" t="s">
        <v>1474</v>
      </c>
      <c r="B388" s="15" t="s">
        <v>1475</v>
      </c>
      <c r="C388" s="14" t="s">
        <v>1476</v>
      </c>
      <c r="D388" t="s">
        <v>1302</v>
      </c>
      <c r="E388" t="s">
        <v>366</v>
      </c>
      <c r="F388" t="s">
        <v>367</v>
      </c>
      <c r="H388">
        <v>69.599999999999994</v>
      </c>
      <c r="I388" s="16">
        <v>76.56</v>
      </c>
      <c r="J388" s="16">
        <f t="shared" ref="J388:J451" si="16">I388*1.1</f>
        <v>84.216000000000008</v>
      </c>
      <c r="K388" s="17">
        <f t="shared" ref="K388:K451" si="17">I388*1.15</f>
        <v>88.043999999999997</v>
      </c>
      <c r="L388" s="14">
        <v>63103</v>
      </c>
      <c r="M388" s="15" t="s">
        <v>445</v>
      </c>
    </row>
    <row r="389" spans="1:13">
      <c r="A389" s="14" t="s">
        <v>1477</v>
      </c>
      <c r="B389" s="15" t="s">
        <v>1478</v>
      </c>
      <c r="C389" s="14" t="s">
        <v>1479</v>
      </c>
      <c r="D389" t="s">
        <v>1480</v>
      </c>
      <c r="E389" t="s">
        <v>366</v>
      </c>
      <c r="H389">
        <v>101.14</v>
      </c>
      <c r="I389" s="16">
        <v>111.25</v>
      </c>
      <c r="J389" s="16">
        <f t="shared" si="16"/>
        <v>122.37500000000001</v>
      </c>
      <c r="K389" s="17">
        <f t="shared" si="17"/>
        <v>127.93749999999999</v>
      </c>
      <c r="L389" s="14">
        <v>63103</v>
      </c>
      <c r="M389" s="15" t="s">
        <v>1481</v>
      </c>
    </row>
    <row r="390" spans="1:13">
      <c r="A390" s="14" t="s">
        <v>1482</v>
      </c>
      <c r="B390" s="15" t="s">
        <v>1483</v>
      </c>
      <c r="C390" s="14" t="s">
        <v>1484</v>
      </c>
      <c r="D390" t="s">
        <v>1310</v>
      </c>
      <c r="E390" t="s">
        <v>366</v>
      </c>
      <c r="F390" t="s">
        <v>367</v>
      </c>
      <c r="H390">
        <v>76.64</v>
      </c>
      <c r="I390" s="16">
        <v>84.3</v>
      </c>
      <c r="J390" s="16">
        <f t="shared" si="16"/>
        <v>92.73</v>
      </c>
      <c r="K390" s="17">
        <f t="shared" si="17"/>
        <v>96.944999999999993</v>
      </c>
      <c r="L390" s="14">
        <v>63103</v>
      </c>
      <c r="M390" s="15" t="s">
        <v>1485</v>
      </c>
    </row>
    <row r="391" spans="1:13">
      <c r="A391" s="14" t="s">
        <v>1486</v>
      </c>
      <c r="B391" s="15" t="s">
        <v>1487</v>
      </c>
      <c r="C391" s="14" t="s">
        <v>1488</v>
      </c>
      <c r="D391" t="s">
        <v>85</v>
      </c>
      <c r="E391" t="s">
        <v>366</v>
      </c>
      <c r="F391" t="s">
        <v>71</v>
      </c>
      <c r="H391">
        <v>77.03</v>
      </c>
      <c r="I391" s="16">
        <v>84.73</v>
      </c>
      <c r="J391" s="16">
        <f t="shared" si="16"/>
        <v>93.203000000000017</v>
      </c>
      <c r="K391" s="17">
        <f t="shared" si="17"/>
        <v>97.439499999999995</v>
      </c>
      <c r="L391" s="14">
        <v>63103</v>
      </c>
      <c r="M391" s="15" t="s">
        <v>1489</v>
      </c>
    </row>
    <row r="392" spans="1:13">
      <c r="A392" s="14" t="s">
        <v>1490</v>
      </c>
      <c r="B392" s="15" t="s">
        <v>1491</v>
      </c>
      <c r="C392" s="14" t="s">
        <v>1492</v>
      </c>
      <c r="D392" t="s">
        <v>1493</v>
      </c>
      <c r="F392" t="s">
        <v>59</v>
      </c>
      <c r="H392">
        <v>96.1</v>
      </c>
      <c r="I392" s="16">
        <v>105.71</v>
      </c>
      <c r="J392" s="16">
        <f t="shared" si="16"/>
        <v>116.28100000000001</v>
      </c>
      <c r="K392" s="17">
        <f t="shared" si="17"/>
        <v>121.56649999999998</v>
      </c>
      <c r="L392" s="14">
        <v>63103</v>
      </c>
      <c r="M392" s="15" t="s">
        <v>1489</v>
      </c>
    </row>
    <row r="393" spans="1:13">
      <c r="A393" s="14" t="s">
        <v>1494</v>
      </c>
      <c r="B393" s="15" t="s">
        <v>1495</v>
      </c>
      <c r="C393" s="14" t="s">
        <v>1496</v>
      </c>
      <c r="D393" t="s">
        <v>1493</v>
      </c>
      <c r="F393" t="s">
        <v>59</v>
      </c>
      <c r="H393">
        <v>311.76</v>
      </c>
      <c r="I393" s="16">
        <v>342.94</v>
      </c>
      <c r="J393" s="16">
        <f t="shared" si="16"/>
        <v>377.23400000000004</v>
      </c>
      <c r="K393" s="17">
        <f t="shared" si="17"/>
        <v>394.38099999999997</v>
      </c>
      <c r="L393" s="14">
        <v>63103</v>
      </c>
      <c r="M393" s="15" t="s">
        <v>1489</v>
      </c>
    </row>
    <row r="394" spans="1:13">
      <c r="A394" s="14" t="s">
        <v>1497</v>
      </c>
      <c r="B394" s="15" t="s">
        <v>1498</v>
      </c>
      <c r="C394" s="14" t="s">
        <v>1499</v>
      </c>
      <c r="D394" t="s">
        <v>1500</v>
      </c>
      <c r="E394" t="s">
        <v>1501</v>
      </c>
      <c r="F394" t="s">
        <v>71</v>
      </c>
      <c r="G394">
        <v>32.840000000000003</v>
      </c>
      <c r="H394">
        <v>2.74</v>
      </c>
      <c r="I394" s="16">
        <v>3.01</v>
      </c>
      <c r="J394" s="16">
        <f t="shared" si="16"/>
        <v>3.3109999999999999</v>
      </c>
      <c r="K394" s="17">
        <f t="shared" si="17"/>
        <v>3.4614999999999996</v>
      </c>
      <c r="L394" s="14">
        <v>63103</v>
      </c>
      <c r="M394" s="15" t="s">
        <v>1502</v>
      </c>
    </row>
    <row r="395" spans="1:13">
      <c r="A395" s="14" t="s">
        <v>1503</v>
      </c>
      <c r="B395" s="15" t="s">
        <v>1504</v>
      </c>
      <c r="C395" s="14" t="s">
        <v>1505</v>
      </c>
      <c r="D395" t="s">
        <v>1506</v>
      </c>
      <c r="E395" t="s">
        <v>1501</v>
      </c>
      <c r="F395" t="s">
        <v>59</v>
      </c>
      <c r="G395">
        <v>102</v>
      </c>
      <c r="H395">
        <v>5.0999999999999996</v>
      </c>
      <c r="I395" s="16">
        <v>5.61</v>
      </c>
      <c r="J395" s="16">
        <f t="shared" si="16"/>
        <v>6.1710000000000012</v>
      </c>
      <c r="K395" s="17">
        <f t="shared" si="17"/>
        <v>6.4515000000000002</v>
      </c>
      <c r="L395" s="14">
        <v>63103</v>
      </c>
      <c r="M395" s="15" t="s">
        <v>1502</v>
      </c>
    </row>
    <row r="396" spans="1:13">
      <c r="A396" s="14" t="s">
        <v>1507</v>
      </c>
      <c r="B396" s="15" t="s">
        <v>1508</v>
      </c>
      <c r="C396" s="14" t="s">
        <v>1509</v>
      </c>
      <c r="D396" t="s">
        <v>1510</v>
      </c>
      <c r="E396" t="s">
        <v>1501</v>
      </c>
      <c r="F396" t="s">
        <v>59</v>
      </c>
      <c r="G396">
        <v>15.12</v>
      </c>
      <c r="H396">
        <v>1.26</v>
      </c>
      <c r="I396" s="16">
        <v>1.39</v>
      </c>
      <c r="J396" s="16">
        <f t="shared" si="16"/>
        <v>1.5289999999999999</v>
      </c>
      <c r="K396" s="17">
        <f t="shared" si="17"/>
        <v>1.5984999999999998</v>
      </c>
      <c r="L396" s="14">
        <v>63103</v>
      </c>
      <c r="M396" s="15" t="s">
        <v>1502</v>
      </c>
    </row>
    <row r="397" spans="1:13">
      <c r="A397" s="14" t="s">
        <v>1511</v>
      </c>
      <c r="B397" s="15" t="s">
        <v>1512</v>
      </c>
      <c r="C397" s="14" t="s">
        <v>1513</v>
      </c>
      <c r="D397" t="s">
        <v>1514</v>
      </c>
      <c r="F397" t="s">
        <v>59</v>
      </c>
      <c r="G397">
        <v>22.05</v>
      </c>
      <c r="H397">
        <v>1.84</v>
      </c>
      <c r="I397" s="16">
        <v>2.02</v>
      </c>
      <c r="J397" s="16">
        <f t="shared" si="16"/>
        <v>2.2220000000000004</v>
      </c>
      <c r="K397" s="17">
        <f t="shared" si="17"/>
        <v>2.323</v>
      </c>
      <c r="L397" s="14">
        <v>63001</v>
      </c>
      <c r="M397" s="15" t="s">
        <v>1502</v>
      </c>
    </row>
    <row r="398" spans="1:13">
      <c r="A398" s="14" t="s">
        <v>1515</v>
      </c>
      <c r="B398" s="15" t="s">
        <v>1516</v>
      </c>
      <c r="C398" s="14" t="s">
        <v>1517</v>
      </c>
      <c r="D398" t="s">
        <v>1518</v>
      </c>
      <c r="E398" t="s">
        <v>1219</v>
      </c>
      <c r="F398" t="s">
        <v>59</v>
      </c>
      <c r="G398">
        <v>129.63999999999999</v>
      </c>
      <c r="H398">
        <v>6.48</v>
      </c>
      <c r="I398" s="16">
        <v>7.13</v>
      </c>
      <c r="J398" s="16">
        <f t="shared" si="16"/>
        <v>7.8430000000000009</v>
      </c>
      <c r="K398" s="17">
        <f t="shared" si="17"/>
        <v>8.1994999999999987</v>
      </c>
      <c r="L398" s="14">
        <v>63001</v>
      </c>
      <c r="M398" s="15" t="s">
        <v>1073</v>
      </c>
    </row>
    <row r="399" spans="1:13">
      <c r="A399" s="14" t="s">
        <v>1519</v>
      </c>
      <c r="B399" s="15" t="s">
        <v>1520</v>
      </c>
      <c r="C399" s="14" t="s">
        <v>1521</v>
      </c>
      <c r="D399">
        <v>9</v>
      </c>
      <c r="E399" t="s">
        <v>1501</v>
      </c>
      <c r="F399" t="s">
        <v>59</v>
      </c>
      <c r="H399">
        <v>1.39</v>
      </c>
      <c r="I399" s="16">
        <v>1.53</v>
      </c>
      <c r="J399" s="16">
        <f t="shared" si="16"/>
        <v>1.6830000000000003</v>
      </c>
      <c r="K399" s="17">
        <f t="shared" si="17"/>
        <v>1.7594999999999998</v>
      </c>
      <c r="L399" s="14">
        <v>63001</v>
      </c>
      <c r="M399" s="15" t="s">
        <v>1502</v>
      </c>
    </row>
    <row r="400" spans="1:13">
      <c r="A400" s="14" t="s">
        <v>1522</v>
      </c>
      <c r="B400" s="15">
        <v>19067717</v>
      </c>
      <c r="C400" s="14" t="s">
        <v>1523</v>
      </c>
      <c r="D400">
        <v>11</v>
      </c>
      <c r="E400" t="s">
        <v>1501</v>
      </c>
      <c r="F400" t="s">
        <v>59</v>
      </c>
      <c r="G400">
        <v>48.61</v>
      </c>
      <c r="H400">
        <v>4.8600000000000003</v>
      </c>
      <c r="I400" s="16">
        <v>5.35</v>
      </c>
      <c r="J400" s="16">
        <f t="shared" si="16"/>
        <v>5.8849999999999998</v>
      </c>
      <c r="K400" s="17">
        <f t="shared" si="17"/>
        <v>6.152499999999999</v>
      </c>
      <c r="L400" s="14">
        <v>63001</v>
      </c>
      <c r="M400" s="15" t="s">
        <v>1502</v>
      </c>
    </row>
    <row r="401" spans="1:13">
      <c r="A401" s="14" t="s">
        <v>1524</v>
      </c>
      <c r="B401" s="15" t="s">
        <v>1525</v>
      </c>
      <c r="C401" s="14" t="s">
        <v>1526</v>
      </c>
      <c r="D401">
        <v>7</v>
      </c>
      <c r="E401" t="s">
        <v>1501</v>
      </c>
      <c r="F401" t="s">
        <v>71</v>
      </c>
      <c r="G401">
        <v>46.74</v>
      </c>
      <c r="H401">
        <v>4.67</v>
      </c>
      <c r="I401" s="16">
        <v>5.14</v>
      </c>
      <c r="J401" s="16">
        <f t="shared" si="16"/>
        <v>5.6539999999999999</v>
      </c>
      <c r="K401" s="17">
        <f t="shared" si="17"/>
        <v>5.9109999999999996</v>
      </c>
      <c r="L401" s="14">
        <v>63001</v>
      </c>
      <c r="M401" s="15" t="s">
        <v>1502</v>
      </c>
    </row>
    <row r="402" spans="1:13">
      <c r="A402" s="14" t="s">
        <v>1527</v>
      </c>
      <c r="B402" s="15" t="s">
        <v>1528</v>
      </c>
      <c r="C402" s="14" t="s">
        <v>1529</v>
      </c>
      <c r="D402">
        <v>9</v>
      </c>
      <c r="E402" t="s">
        <v>1501</v>
      </c>
      <c r="F402" t="s">
        <v>71</v>
      </c>
      <c r="G402">
        <v>107.71</v>
      </c>
      <c r="H402">
        <v>10.77</v>
      </c>
      <c r="I402" s="16">
        <v>11.85</v>
      </c>
      <c r="J402" s="16">
        <f t="shared" si="16"/>
        <v>13.035</v>
      </c>
      <c r="K402" s="17">
        <f t="shared" si="17"/>
        <v>13.627499999999998</v>
      </c>
      <c r="L402" s="14">
        <v>63001</v>
      </c>
      <c r="M402" s="15" t="s">
        <v>1502</v>
      </c>
    </row>
    <row r="403" spans="1:13">
      <c r="A403" s="14" t="s">
        <v>1530</v>
      </c>
      <c r="B403" s="15" t="s">
        <v>1531</v>
      </c>
      <c r="C403" s="14" t="s">
        <v>1532</v>
      </c>
      <c r="D403" t="s">
        <v>1533</v>
      </c>
      <c r="E403" t="s">
        <v>366</v>
      </c>
      <c r="F403" t="s">
        <v>59</v>
      </c>
      <c r="G403">
        <v>190.71</v>
      </c>
      <c r="H403">
        <v>19.07</v>
      </c>
      <c r="I403" s="16">
        <v>20.98</v>
      </c>
      <c r="J403" s="16">
        <f t="shared" si="16"/>
        <v>23.078000000000003</v>
      </c>
      <c r="K403" s="17">
        <f t="shared" si="17"/>
        <v>24.126999999999999</v>
      </c>
      <c r="L403" s="14">
        <v>63001</v>
      </c>
      <c r="M403" s="15" t="s">
        <v>1534</v>
      </c>
    </row>
    <row r="404" spans="1:13">
      <c r="A404" s="14" t="s">
        <v>1535</v>
      </c>
      <c r="B404" s="15" t="s">
        <v>1536</v>
      </c>
      <c r="C404" s="14" t="s">
        <v>1537</v>
      </c>
      <c r="D404" t="s">
        <v>1538</v>
      </c>
      <c r="E404" t="s">
        <v>366</v>
      </c>
      <c r="F404" t="s">
        <v>59</v>
      </c>
      <c r="G404">
        <v>190.71</v>
      </c>
      <c r="H404">
        <v>19.07</v>
      </c>
      <c r="I404" s="16">
        <v>20.98</v>
      </c>
      <c r="J404" s="16">
        <f t="shared" si="16"/>
        <v>23.078000000000003</v>
      </c>
      <c r="K404" s="17">
        <f t="shared" si="17"/>
        <v>24.126999999999999</v>
      </c>
      <c r="L404" s="14">
        <v>63001</v>
      </c>
      <c r="M404" s="15" t="s">
        <v>1539</v>
      </c>
    </row>
    <row r="405" spans="1:13">
      <c r="A405" s="14" t="s">
        <v>1540</v>
      </c>
      <c r="B405" s="15" t="s">
        <v>1541</v>
      </c>
      <c r="C405" s="14" t="s">
        <v>1542</v>
      </c>
      <c r="D405" t="s">
        <v>439</v>
      </c>
      <c r="E405" t="s">
        <v>366</v>
      </c>
      <c r="F405" t="s">
        <v>59</v>
      </c>
      <c r="G405">
        <v>190.71</v>
      </c>
      <c r="H405">
        <v>19.07</v>
      </c>
      <c r="I405" s="16">
        <v>20.98</v>
      </c>
      <c r="J405" s="16">
        <f t="shared" si="16"/>
        <v>23.078000000000003</v>
      </c>
      <c r="K405" s="17">
        <f t="shared" si="17"/>
        <v>24.126999999999999</v>
      </c>
      <c r="L405" s="14">
        <v>63001</v>
      </c>
      <c r="M405" s="15" t="s">
        <v>1543</v>
      </c>
    </row>
    <row r="406" spans="1:13">
      <c r="A406" s="14" t="s">
        <v>1544</v>
      </c>
      <c r="B406" s="15" t="s">
        <v>1545</v>
      </c>
      <c r="C406" s="14" t="s">
        <v>1546</v>
      </c>
      <c r="D406" t="s">
        <v>1547</v>
      </c>
      <c r="E406" t="s">
        <v>366</v>
      </c>
      <c r="F406" t="s">
        <v>59</v>
      </c>
      <c r="G406">
        <v>190.71</v>
      </c>
      <c r="H406">
        <v>19.07</v>
      </c>
      <c r="I406" s="16">
        <v>20.98</v>
      </c>
      <c r="J406" s="16">
        <f t="shared" si="16"/>
        <v>23.078000000000003</v>
      </c>
      <c r="K406" s="17">
        <f t="shared" si="17"/>
        <v>24.126999999999999</v>
      </c>
      <c r="L406" s="14">
        <v>63001</v>
      </c>
      <c r="M406" s="15" t="s">
        <v>1548</v>
      </c>
    </row>
    <row r="407" spans="1:13">
      <c r="A407" s="14" t="s">
        <v>1549</v>
      </c>
      <c r="B407" s="15" t="s">
        <v>1550</v>
      </c>
      <c r="C407" s="14" t="s">
        <v>1551</v>
      </c>
      <c r="D407" t="s">
        <v>1552</v>
      </c>
      <c r="E407" t="s">
        <v>366</v>
      </c>
      <c r="F407" t="s">
        <v>59</v>
      </c>
      <c r="G407">
        <v>190.71</v>
      </c>
      <c r="H407">
        <v>19.07</v>
      </c>
      <c r="I407" s="16">
        <v>20.98</v>
      </c>
      <c r="J407" s="16">
        <f t="shared" si="16"/>
        <v>23.078000000000003</v>
      </c>
      <c r="K407" s="17">
        <f t="shared" si="17"/>
        <v>24.126999999999999</v>
      </c>
      <c r="L407" s="14">
        <v>63001</v>
      </c>
      <c r="M407" s="15" t="s">
        <v>1553</v>
      </c>
    </row>
    <row r="408" spans="1:13">
      <c r="A408" s="14" t="s">
        <v>1554</v>
      </c>
      <c r="B408" s="15" t="s">
        <v>1555</v>
      </c>
      <c r="C408" s="14" t="s">
        <v>1556</v>
      </c>
      <c r="D408" t="s">
        <v>1533</v>
      </c>
      <c r="E408" t="s">
        <v>1501</v>
      </c>
      <c r="F408" t="s">
        <v>59</v>
      </c>
      <c r="H408">
        <v>20</v>
      </c>
      <c r="I408" s="16">
        <v>22</v>
      </c>
      <c r="J408" s="16">
        <f t="shared" si="16"/>
        <v>24.200000000000003</v>
      </c>
      <c r="K408" s="17">
        <f t="shared" si="17"/>
        <v>25.299999999999997</v>
      </c>
      <c r="L408" s="14">
        <v>63103</v>
      </c>
      <c r="M408" s="15" t="s">
        <v>1557</v>
      </c>
    </row>
    <row r="409" spans="1:13">
      <c r="A409" s="14" t="s">
        <v>1558</v>
      </c>
      <c r="B409" s="15" t="s">
        <v>1559</v>
      </c>
      <c r="C409" s="14" t="s">
        <v>1560</v>
      </c>
      <c r="D409" t="s">
        <v>1561</v>
      </c>
      <c r="E409" t="s">
        <v>1501</v>
      </c>
      <c r="F409" t="s">
        <v>59</v>
      </c>
      <c r="G409">
        <v>452.37</v>
      </c>
      <c r="H409">
        <v>15.08</v>
      </c>
      <c r="I409" s="16">
        <v>16.59</v>
      </c>
      <c r="J409" s="16">
        <f t="shared" si="16"/>
        <v>18.249000000000002</v>
      </c>
      <c r="K409" s="17">
        <f t="shared" si="17"/>
        <v>19.078499999999998</v>
      </c>
      <c r="L409" s="14">
        <v>63103</v>
      </c>
      <c r="M409" s="15" t="s">
        <v>1557</v>
      </c>
    </row>
    <row r="410" spans="1:13">
      <c r="A410" s="14" t="s">
        <v>1562</v>
      </c>
      <c r="B410" s="15" t="s">
        <v>1563</v>
      </c>
      <c r="C410" s="14" t="s">
        <v>1564</v>
      </c>
      <c r="D410" t="s">
        <v>1561</v>
      </c>
      <c r="E410" t="s">
        <v>1501</v>
      </c>
      <c r="H410">
        <v>8.86</v>
      </c>
      <c r="I410" s="16">
        <v>9.75</v>
      </c>
      <c r="J410" s="16">
        <f t="shared" si="16"/>
        <v>10.725000000000001</v>
      </c>
      <c r="K410" s="17">
        <f t="shared" si="17"/>
        <v>11.212499999999999</v>
      </c>
      <c r="L410" s="14">
        <v>63103</v>
      </c>
      <c r="M410" s="15" t="s">
        <v>1557</v>
      </c>
    </row>
    <row r="411" spans="1:13">
      <c r="A411" s="14" t="s">
        <v>1565</v>
      </c>
      <c r="B411" s="15" t="s">
        <v>1566</v>
      </c>
      <c r="C411" s="14" t="s">
        <v>1567</v>
      </c>
      <c r="D411" t="s">
        <v>1568</v>
      </c>
      <c r="E411" t="s">
        <v>1569</v>
      </c>
      <c r="F411" t="s">
        <v>59</v>
      </c>
      <c r="G411">
        <v>362</v>
      </c>
      <c r="H411">
        <v>30.17</v>
      </c>
      <c r="I411" s="16">
        <v>33.18</v>
      </c>
      <c r="J411" s="16">
        <f t="shared" si="16"/>
        <v>36.498000000000005</v>
      </c>
      <c r="K411" s="17">
        <f t="shared" si="17"/>
        <v>38.156999999999996</v>
      </c>
      <c r="L411" s="14">
        <v>63001</v>
      </c>
      <c r="M411" s="15">
        <v>112</v>
      </c>
    </row>
    <row r="412" spans="1:13">
      <c r="A412" s="14" t="s">
        <v>1570</v>
      </c>
      <c r="B412" s="15" t="s">
        <v>1571</v>
      </c>
      <c r="C412" s="14" t="s">
        <v>1572</v>
      </c>
      <c r="D412" t="s">
        <v>665</v>
      </c>
      <c r="E412" t="s">
        <v>366</v>
      </c>
      <c r="H412">
        <v>0.75</v>
      </c>
      <c r="I412" s="16">
        <v>0.83</v>
      </c>
      <c r="J412" s="16">
        <f t="shared" si="16"/>
        <v>0.91300000000000003</v>
      </c>
      <c r="K412" s="17">
        <f t="shared" si="17"/>
        <v>0.9544999999999999</v>
      </c>
      <c r="L412" s="14">
        <v>63103</v>
      </c>
      <c r="M412" s="15" t="s">
        <v>798</v>
      </c>
    </row>
    <row r="413" spans="1:13">
      <c r="A413" s="14" t="s">
        <v>1573</v>
      </c>
      <c r="B413" s="15" t="s">
        <v>1574</v>
      </c>
      <c r="C413" s="14" t="s">
        <v>1575</v>
      </c>
      <c r="D413" t="s">
        <v>1576</v>
      </c>
      <c r="F413" t="s">
        <v>59</v>
      </c>
      <c r="H413">
        <v>32.58</v>
      </c>
      <c r="I413" s="16">
        <v>35.840000000000003</v>
      </c>
      <c r="J413" s="16">
        <f t="shared" si="16"/>
        <v>39.424000000000007</v>
      </c>
      <c r="K413" s="17">
        <f t="shared" si="17"/>
        <v>41.216000000000001</v>
      </c>
      <c r="L413" s="14">
        <v>63005</v>
      </c>
      <c r="M413" s="15" t="s">
        <v>806</v>
      </c>
    </row>
    <row r="414" spans="1:13">
      <c r="A414" s="14" t="s">
        <v>1577</v>
      </c>
      <c r="B414" s="15" t="s">
        <v>1578</v>
      </c>
      <c r="C414" s="14" t="s">
        <v>1579</v>
      </c>
      <c r="D414" t="s">
        <v>1580</v>
      </c>
      <c r="E414" t="s">
        <v>366</v>
      </c>
      <c r="F414" t="s">
        <v>71</v>
      </c>
      <c r="G414">
        <v>184.57</v>
      </c>
      <c r="H414">
        <v>2.56</v>
      </c>
      <c r="I414" s="16">
        <v>2.82</v>
      </c>
      <c r="J414" s="16">
        <f t="shared" si="16"/>
        <v>3.1019999999999999</v>
      </c>
      <c r="K414" s="17">
        <f t="shared" si="17"/>
        <v>3.2429999999999994</v>
      </c>
      <c r="L414" s="14">
        <v>63103</v>
      </c>
      <c r="M414" s="15" t="s">
        <v>544</v>
      </c>
    </row>
    <row r="415" spans="1:13">
      <c r="A415" s="14" t="s">
        <v>1581</v>
      </c>
      <c r="B415" s="15" t="s">
        <v>1582</v>
      </c>
      <c r="C415" s="14" t="s">
        <v>1583</v>
      </c>
      <c r="D415" t="s">
        <v>1302</v>
      </c>
      <c r="E415" t="s">
        <v>366</v>
      </c>
      <c r="F415" t="s">
        <v>59</v>
      </c>
      <c r="G415">
        <v>197.37</v>
      </c>
      <c r="H415">
        <v>8.2200000000000006</v>
      </c>
      <c r="I415" s="16">
        <v>9.0500000000000007</v>
      </c>
      <c r="J415" s="16">
        <f t="shared" si="16"/>
        <v>9.9550000000000018</v>
      </c>
      <c r="K415" s="17">
        <f t="shared" si="17"/>
        <v>10.407500000000001</v>
      </c>
      <c r="L415" s="14">
        <v>63103</v>
      </c>
      <c r="M415" s="15" t="s">
        <v>540</v>
      </c>
    </row>
    <row r="416" spans="1:13">
      <c r="A416" s="14" t="s">
        <v>1584</v>
      </c>
      <c r="B416" s="15" t="s">
        <v>1585</v>
      </c>
      <c r="C416" s="14" t="s">
        <v>1586</v>
      </c>
      <c r="D416" t="s">
        <v>1310</v>
      </c>
      <c r="E416" t="s">
        <v>366</v>
      </c>
      <c r="F416" t="s">
        <v>71</v>
      </c>
      <c r="G416">
        <v>47.18</v>
      </c>
      <c r="H416">
        <v>3.93</v>
      </c>
      <c r="I416" s="16">
        <v>4.32</v>
      </c>
      <c r="J416" s="16">
        <f t="shared" si="16"/>
        <v>4.7520000000000007</v>
      </c>
      <c r="K416" s="17">
        <f t="shared" si="17"/>
        <v>4.968</v>
      </c>
      <c r="L416" s="14">
        <v>63103</v>
      </c>
      <c r="M416" s="15" t="s">
        <v>540</v>
      </c>
    </row>
    <row r="417" spans="1:13">
      <c r="A417" s="14" t="s">
        <v>1587</v>
      </c>
      <c r="B417" s="15" t="s">
        <v>1588</v>
      </c>
      <c r="C417" s="14" t="s">
        <v>1589</v>
      </c>
      <c r="D417" t="s">
        <v>85</v>
      </c>
      <c r="E417" t="s">
        <v>366</v>
      </c>
      <c r="F417" t="s">
        <v>59</v>
      </c>
      <c r="G417">
        <v>74.84</v>
      </c>
      <c r="H417">
        <v>6.24</v>
      </c>
      <c r="I417" s="16">
        <v>6.86</v>
      </c>
      <c r="J417" s="16">
        <f t="shared" si="16"/>
        <v>7.5460000000000012</v>
      </c>
      <c r="K417" s="17">
        <f t="shared" si="17"/>
        <v>7.8889999999999993</v>
      </c>
      <c r="L417" s="14">
        <v>63103</v>
      </c>
      <c r="M417" s="15" t="s">
        <v>614</v>
      </c>
    </row>
    <row r="418" spans="1:13">
      <c r="A418" s="14" t="s">
        <v>1590</v>
      </c>
      <c r="B418" s="15" t="s">
        <v>1591</v>
      </c>
      <c r="C418" s="14" t="s">
        <v>1592</v>
      </c>
      <c r="D418" t="s">
        <v>142</v>
      </c>
      <c r="E418" t="s">
        <v>366</v>
      </c>
      <c r="F418" t="s">
        <v>71</v>
      </c>
      <c r="G418">
        <v>118.98</v>
      </c>
      <c r="H418">
        <v>1.98</v>
      </c>
      <c r="I418" s="16">
        <v>2.1800000000000002</v>
      </c>
      <c r="J418" s="16">
        <f t="shared" si="16"/>
        <v>2.3980000000000006</v>
      </c>
      <c r="K418" s="17">
        <f t="shared" si="17"/>
        <v>2.5070000000000001</v>
      </c>
      <c r="L418" s="14">
        <v>63103</v>
      </c>
      <c r="M418" s="15" t="s">
        <v>1593</v>
      </c>
    </row>
    <row r="419" spans="1:13">
      <c r="A419" s="14" t="s">
        <v>1594</v>
      </c>
      <c r="B419" s="15" t="s">
        <v>1595</v>
      </c>
      <c r="C419" s="14" t="s">
        <v>1596</v>
      </c>
      <c r="D419">
        <v>32</v>
      </c>
      <c r="E419" t="s">
        <v>366</v>
      </c>
      <c r="F419" t="s">
        <v>59</v>
      </c>
      <c r="H419">
        <v>21.56</v>
      </c>
      <c r="I419" s="16">
        <v>23.72</v>
      </c>
      <c r="J419" s="16">
        <f t="shared" si="16"/>
        <v>26.092000000000002</v>
      </c>
      <c r="K419" s="17">
        <f t="shared" si="17"/>
        <v>27.277999999999995</v>
      </c>
      <c r="L419" s="14">
        <v>63103</v>
      </c>
      <c r="M419" s="15" t="s">
        <v>411</v>
      </c>
    </row>
    <row r="420" spans="1:13">
      <c r="A420" s="14" t="s">
        <v>1597</v>
      </c>
      <c r="B420" s="15" t="s">
        <v>1598</v>
      </c>
      <c r="C420" s="14" t="s">
        <v>1599</v>
      </c>
      <c r="D420">
        <v>34</v>
      </c>
      <c r="E420" t="s">
        <v>366</v>
      </c>
      <c r="F420" t="s">
        <v>59</v>
      </c>
      <c r="H420">
        <v>22.66</v>
      </c>
      <c r="I420" s="16">
        <v>24.93</v>
      </c>
      <c r="J420" s="16">
        <f t="shared" si="16"/>
        <v>27.423000000000002</v>
      </c>
      <c r="K420" s="17">
        <f t="shared" si="17"/>
        <v>28.669499999999996</v>
      </c>
      <c r="L420" s="14">
        <v>63103</v>
      </c>
      <c r="M420" s="15" t="s">
        <v>1600</v>
      </c>
    </row>
    <row r="421" spans="1:13">
      <c r="A421" s="14" t="s">
        <v>1601</v>
      </c>
      <c r="B421" s="15" t="s">
        <v>1602</v>
      </c>
      <c r="C421" s="14" t="s">
        <v>1603</v>
      </c>
      <c r="D421">
        <v>36</v>
      </c>
      <c r="E421" t="s">
        <v>366</v>
      </c>
      <c r="F421" t="s">
        <v>59</v>
      </c>
      <c r="G421">
        <v>210.6</v>
      </c>
      <c r="H421">
        <v>10.53</v>
      </c>
      <c r="I421" s="16">
        <v>11.58</v>
      </c>
      <c r="J421" s="16">
        <f t="shared" si="16"/>
        <v>12.738000000000001</v>
      </c>
      <c r="K421" s="17">
        <f t="shared" si="17"/>
        <v>13.316999999999998</v>
      </c>
      <c r="L421" s="14">
        <v>63103</v>
      </c>
      <c r="M421" s="15" t="s">
        <v>1600</v>
      </c>
    </row>
    <row r="422" spans="1:13">
      <c r="A422" s="14" t="s">
        <v>1604</v>
      </c>
      <c r="B422" s="15" t="s">
        <v>1605</v>
      </c>
      <c r="C422" s="14" t="s">
        <v>1606</v>
      </c>
      <c r="D422">
        <v>38</v>
      </c>
      <c r="E422" t="s">
        <v>366</v>
      </c>
      <c r="F422" t="s">
        <v>71</v>
      </c>
      <c r="H422">
        <v>22.66</v>
      </c>
      <c r="I422" s="16">
        <v>24.93</v>
      </c>
      <c r="J422" s="16">
        <f t="shared" si="16"/>
        <v>27.423000000000002</v>
      </c>
      <c r="K422" s="17">
        <f t="shared" si="17"/>
        <v>28.669499999999996</v>
      </c>
      <c r="L422" s="14">
        <v>63103</v>
      </c>
      <c r="M422" s="15" t="s">
        <v>1600</v>
      </c>
    </row>
    <row r="423" spans="1:13">
      <c r="A423" s="14" t="s">
        <v>1607</v>
      </c>
      <c r="B423" s="15" t="s">
        <v>1608</v>
      </c>
      <c r="C423" s="14" t="s">
        <v>1609</v>
      </c>
      <c r="D423">
        <v>40</v>
      </c>
      <c r="E423" t="s">
        <v>366</v>
      </c>
      <c r="F423" t="s">
        <v>658</v>
      </c>
      <c r="H423">
        <v>20.65</v>
      </c>
      <c r="I423" s="16">
        <v>22.72</v>
      </c>
      <c r="J423" s="16">
        <f t="shared" si="16"/>
        <v>24.992000000000001</v>
      </c>
      <c r="K423" s="17">
        <f t="shared" si="17"/>
        <v>26.127999999999997</v>
      </c>
      <c r="L423" s="14">
        <v>63103</v>
      </c>
      <c r="M423" s="15" t="s">
        <v>1610</v>
      </c>
    </row>
    <row r="424" spans="1:13">
      <c r="A424" s="14" t="s">
        <v>1611</v>
      </c>
      <c r="B424" s="15" t="s">
        <v>1612</v>
      </c>
      <c r="C424" s="14" t="s">
        <v>1613</v>
      </c>
      <c r="D424">
        <v>42</v>
      </c>
      <c r="E424" t="s">
        <v>366</v>
      </c>
      <c r="F424" t="s">
        <v>658</v>
      </c>
      <c r="H424">
        <v>20.65</v>
      </c>
      <c r="I424" s="16">
        <v>22.72</v>
      </c>
      <c r="J424" s="16">
        <f t="shared" si="16"/>
        <v>24.992000000000001</v>
      </c>
      <c r="K424" s="17">
        <f t="shared" si="17"/>
        <v>26.127999999999997</v>
      </c>
      <c r="L424" s="14">
        <v>63103</v>
      </c>
      <c r="M424" s="15" t="s">
        <v>1610</v>
      </c>
    </row>
    <row r="425" spans="1:13">
      <c r="A425" s="14" t="s">
        <v>1614</v>
      </c>
      <c r="B425" s="15" t="s">
        <v>1615</v>
      </c>
      <c r="C425" s="14" t="s">
        <v>1616</v>
      </c>
      <c r="D425">
        <v>44</v>
      </c>
      <c r="E425" t="s">
        <v>366</v>
      </c>
      <c r="F425" t="s">
        <v>658</v>
      </c>
      <c r="H425">
        <v>20.65</v>
      </c>
      <c r="I425" s="16">
        <v>22.72</v>
      </c>
      <c r="J425" s="16">
        <f t="shared" si="16"/>
        <v>24.992000000000001</v>
      </c>
      <c r="K425" s="17">
        <f t="shared" si="17"/>
        <v>26.127999999999997</v>
      </c>
      <c r="L425" s="14">
        <v>63103</v>
      </c>
      <c r="M425" s="15" t="s">
        <v>1610</v>
      </c>
    </row>
    <row r="426" spans="1:13">
      <c r="A426" s="14" t="s">
        <v>1617</v>
      </c>
      <c r="B426" s="15" t="s">
        <v>1618</v>
      </c>
      <c r="C426" s="14" t="s">
        <v>1619</v>
      </c>
      <c r="D426" t="s">
        <v>1620</v>
      </c>
      <c r="E426" t="s">
        <v>366</v>
      </c>
      <c r="F426" t="s">
        <v>59</v>
      </c>
      <c r="H426">
        <v>25.95</v>
      </c>
      <c r="I426" s="16">
        <v>28.55</v>
      </c>
      <c r="J426" s="16">
        <f t="shared" si="16"/>
        <v>31.405000000000005</v>
      </c>
      <c r="K426" s="17">
        <f t="shared" si="17"/>
        <v>32.832499999999996</v>
      </c>
      <c r="L426" s="14">
        <v>63103</v>
      </c>
      <c r="M426" s="15" t="s">
        <v>1621</v>
      </c>
    </row>
    <row r="427" spans="1:13">
      <c r="A427" s="14" t="s">
        <v>1622</v>
      </c>
      <c r="B427" s="15" t="s">
        <v>1623</v>
      </c>
      <c r="C427" s="14" t="s">
        <v>1624</v>
      </c>
      <c r="D427">
        <v>48</v>
      </c>
      <c r="E427" t="s">
        <v>366</v>
      </c>
      <c r="F427" t="s">
        <v>658</v>
      </c>
      <c r="H427">
        <v>23.94</v>
      </c>
      <c r="I427" s="16">
        <v>26.33</v>
      </c>
      <c r="J427" s="16">
        <f t="shared" si="16"/>
        <v>28.963000000000001</v>
      </c>
      <c r="K427" s="17">
        <f t="shared" si="17"/>
        <v>30.279499999999995</v>
      </c>
      <c r="L427" s="14">
        <v>63103</v>
      </c>
      <c r="M427" s="15" t="s">
        <v>1621</v>
      </c>
    </row>
    <row r="428" spans="1:13">
      <c r="A428" s="14" t="s">
        <v>1625</v>
      </c>
      <c r="B428" s="15" t="s">
        <v>1626</v>
      </c>
      <c r="C428" s="14" t="s">
        <v>1627</v>
      </c>
      <c r="D428" t="s">
        <v>1628</v>
      </c>
      <c r="E428" t="s">
        <v>366</v>
      </c>
      <c r="F428" t="s">
        <v>59</v>
      </c>
      <c r="H428">
        <v>22.66</v>
      </c>
      <c r="I428" s="16">
        <v>24.93</v>
      </c>
      <c r="J428" s="16">
        <f t="shared" si="16"/>
        <v>27.423000000000002</v>
      </c>
      <c r="K428" s="17">
        <f t="shared" si="17"/>
        <v>28.669499999999996</v>
      </c>
      <c r="L428" s="14">
        <v>63103</v>
      </c>
      <c r="M428" s="15" t="s">
        <v>1621</v>
      </c>
    </row>
    <row r="429" spans="1:13">
      <c r="A429" s="14" t="s">
        <v>1629</v>
      </c>
      <c r="B429" s="15" t="s">
        <v>1630</v>
      </c>
      <c r="C429" s="14" t="s">
        <v>1631</v>
      </c>
      <c r="D429" t="s">
        <v>1632</v>
      </c>
      <c r="E429" t="s">
        <v>1396</v>
      </c>
      <c r="F429" t="s">
        <v>59</v>
      </c>
      <c r="H429">
        <v>4.8</v>
      </c>
      <c r="I429" s="16">
        <v>5.28</v>
      </c>
      <c r="J429" s="16">
        <f t="shared" si="16"/>
        <v>5.8080000000000007</v>
      </c>
      <c r="K429" s="17">
        <f t="shared" si="17"/>
        <v>6.0720000000000001</v>
      </c>
      <c r="L429" s="14">
        <v>63001</v>
      </c>
      <c r="M429" s="15" t="s">
        <v>1073</v>
      </c>
    </row>
    <row r="430" spans="1:13">
      <c r="A430" s="14" t="s">
        <v>1633</v>
      </c>
      <c r="B430" s="15" t="s">
        <v>1634</v>
      </c>
      <c r="C430" s="14" t="s">
        <v>1635</v>
      </c>
      <c r="D430" t="s">
        <v>1636</v>
      </c>
      <c r="E430" t="s">
        <v>1637</v>
      </c>
      <c r="F430" t="s">
        <v>1638</v>
      </c>
      <c r="G430">
        <v>50.9</v>
      </c>
      <c r="H430">
        <v>0.12</v>
      </c>
      <c r="I430" s="16">
        <v>0.13</v>
      </c>
      <c r="J430" s="16">
        <f t="shared" si="16"/>
        <v>0.14300000000000002</v>
      </c>
      <c r="K430" s="17">
        <f t="shared" si="17"/>
        <v>0.14949999999999999</v>
      </c>
      <c r="L430" s="14">
        <v>63001</v>
      </c>
      <c r="M430" s="15" t="s">
        <v>1639</v>
      </c>
    </row>
    <row r="431" spans="1:13">
      <c r="A431" s="14" t="s">
        <v>1640</v>
      </c>
      <c r="B431" s="15">
        <v>428409</v>
      </c>
      <c r="C431" s="14" t="s">
        <v>1641</v>
      </c>
      <c r="D431" t="s">
        <v>1642</v>
      </c>
      <c r="E431" t="s">
        <v>366</v>
      </c>
      <c r="F431" t="s">
        <v>194</v>
      </c>
      <c r="H431">
        <v>3.23</v>
      </c>
      <c r="I431" s="16">
        <v>3.55</v>
      </c>
      <c r="J431" s="16">
        <f t="shared" si="16"/>
        <v>3.9050000000000002</v>
      </c>
      <c r="K431" s="17">
        <f t="shared" si="17"/>
        <v>4.0824999999999996</v>
      </c>
      <c r="L431" s="14">
        <v>63001</v>
      </c>
      <c r="M431" s="15" t="s">
        <v>711</v>
      </c>
    </row>
    <row r="432" spans="1:13">
      <c r="A432" s="14" t="s">
        <v>32</v>
      </c>
      <c r="B432" s="15"/>
      <c r="C432" s="14" t="s">
        <v>1643</v>
      </c>
      <c r="D432" t="s">
        <v>1221</v>
      </c>
      <c r="E432" t="s">
        <v>1644</v>
      </c>
      <c r="H432">
        <v>0.26400000000000001</v>
      </c>
      <c r="I432" s="16">
        <v>0.28999999999999998</v>
      </c>
      <c r="J432" s="16">
        <f t="shared" si="16"/>
        <v>0.31900000000000001</v>
      </c>
      <c r="K432" s="17">
        <v>0.35</v>
      </c>
      <c r="L432" s="14">
        <v>63005</v>
      </c>
      <c r="M432" s="15" t="s">
        <v>276</v>
      </c>
    </row>
    <row r="433" spans="1:13">
      <c r="A433" s="14" t="s">
        <v>1645</v>
      </c>
      <c r="B433" s="15" t="s">
        <v>1646</v>
      </c>
      <c r="C433" s="14" t="s">
        <v>1647</v>
      </c>
      <c r="D433" t="s">
        <v>1538</v>
      </c>
      <c r="E433" t="s">
        <v>366</v>
      </c>
      <c r="F433" t="s">
        <v>71</v>
      </c>
      <c r="G433">
        <v>161.28</v>
      </c>
      <c r="H433">
        <v>0.67</v>
      </c>
      <c r="I433" s="16">
        <v>0.74</v>
      </c>
      <c r="J433" s="16">
        <f t="shared" si="16"/>
        <v>0.81400000000000006</v>
      </c>
      <c r="K433" s="17">
        <f t="shared" si="17"/>
        <v>0.85099999999999998</v>
      </c>
      <c r="L433" s="14">
        <v>63001</v>
      </c>
      <c r="M433" s="15" t="s">
        <v>1405</v>
      </c>
    </row>
    <row r="434" spans="1:13">
      <c r="A434" s="14" t="s">
        <v>1648</v>
      </c>
      <c r="B434" s="15" t="s">
        <v>1649</v>
      </c>
      <c r="C434" s="14" t="s">
        <v>1650</v>
      </c>
      <c r="D434" t="s">
        <v>1533</v>
      </c>
      <c r="E434" t="s">
        <v>366</v>
      </c>
      <c r="F434" t="s">
        <v>59</v>
      </c>
      <c r="G434">
        <v>302.25</v>
      </c>
      <c r="H434">
        <v>1.21</v>
      </c>
      <c r="I434" s="16">
        <v>1.33</v>
      </c>
      <c r="J434" s="16">
        <f t="shared" si="16"/>
        <v>1.4630000000000003</v>
      </c>
      <c r="K434" s="17">
        <f t="shared" si="17"/>
        <v>1.5294999999999999</v>
      </c>
      <c r="L434" s="14">
        <v>63001</v>
      </c>
      <c r="M434" s="15" t="s">
        <v>1073</v>
      </c>
    </row>
    <row r="435" spans="1:13">
      <c r="A435" s="14" t="s">
        <v>1651</v>
      </c>
      <c r="B435" s="15" t="s">
        <v>1652</v>
      </c>
      <c r="C435" s="14" t="s">
        <v>1653</v>
      </c>
      <c r="D435" t="s">
        <v>1654</v>
      </c>
      <c r="F435" t="s">
        <v>59</v>
      </c>
      <c r="H435">
        <v>10.56</v>
      </c>
      <c r="I435" s="16">
        <v>11.62</v>
      </c>
      <c r="J435" s="16">
        <f t="shared" si="16"/>
        <v>12.782</v>
      </c>
      <c r="K435" s="17">
        <f t="shared" si="17"/>
        <v>13.362999999999998</v>
      </c>
      <c r="L435" s="14">
        <v>63001</v>
      </c>
      <c r="M435" s="15" t="s">
        <v>806</v>
      </c>
    </row>
    <row r="436" spans="1:13">
      <c r="A436" s="14" t="s">
        <v>1655</v>
      </c>
      <c r="B436" s="15" t="s">
        <v>1656</v>
      </c>
      <c r="C436" s="14" t="s">
        <v>1657</v>
      </c>
      <c r="D436" t="s">
        <v>1658</v>
      </c>
      <c r="E436" t="s">
        <v>366</v>
      </c>
      <c r="F436" t="s">
        <v>71</v>
      </c>
      <c r="H436">
        <v>24.42</v>
      </c>
      <c r="I436" s="16">
        <v>26.86</v>
      </c>
      <c r="J436" s="16">
        <f t="shared" si="16"/>
        <v>29.546000000000003</v>
      </c>
      <c r="K436" s="17">
        <f t="shared" si="17"/>
        <v>30.888999999999996</v>
      </c>
      <c r="L436" s="14">
        <v>63103</v>
      </c>
      <c r="M436" s="15" t="s">
        <v>842</v>
      </c>
    </row>
    <row r="437" spans="1:13">
      <c r="A437" s="14" t="s">
        <v>1659</v>
      </c>
      <c r="B437" s="15" t="s">
        <v>1660</v>
      </c>
      <c r="C437" s="14" t="s">
        <v>1661</v>
      </c>
      <c r="D437" t="s">
        <v>1662</v>
      </c>
      <c r="E437" t="s">
        <v>366</v>
      </c>
      <c r="F437" t="s">
        <v>71</v>
      </c>
      <c r="G437">
        <v>149.9</v>
      </c>
      <c r="H437">
        <v>0.15</v>
      </c>
      <c r="I437" s="16">
        <v>0.16</v>
      </c>
      <c r="J437" s="16">
        <f t="shared" si="16"/>
        <v>0.17600000000000002</v>
      </c>
      <c r="K437" s="17">
        <f t="shared" si="17"/>
        <v>0.184</v>
      </c>
      <c r="L437" s="14">
        <v>63001</v>
      </c>
      <c r="M437" s="15" t="s">
        <v>1663</v>
      </c>
    </row>
    <row r="438" spans="1:13">
      <c r="A438" s="14" t="s">
        <v>1664</v>
      </c>
      <c r="B438" s="15" t="s">
        <v>1665</v>
      </c>
      <c r="C438" s="14" t="s">
        <v>1666</v>
      </c>
      <c r="D438" t="s">
        <v>1667</v>
      </c>
      <c r="E438" t="s">
        <v>366</v>
      </c>
      <c r="F438" t="s">
        <v>71</v>
      </c>
      <c r="G438">
        <v>129.04</v>
      </c>
      <c r="H438">
        <v>0.13</v>
      </c>
      <c r="I438" s="16">
        <v>0.14000000000000001</v>
      </c>
      <c r="J438" s="16">
        <f t="shared" si="16"/>
        <v>0.15400000000000003</v>
      </c>
      <c r="K438" s="17">
        <f t="shared" si="17"/>
        <v>0.161</v>
      </c>
      <c r="L438" s="14">
        <v>63001</v>
      </c>
      <c r="M438" s="15" t="s">
        <v>1663</v>
      </c>
    </row>
    <row r="439" spans="1:13">
      <c r="A439" s="14" t="s">
        <v>1668</v>
      </c>
      <c r="B439" s="15" t="s">
        <v>1669</v>
      </c>
      <c r="C439" s="14" t="s">
        <v>1670</v>
      </c>
      <c r="D439" t="s">
        <v>1221</v>
      </c>
      <c r="E439" t="s">
        <v>366</v>
      </c>
      <c r="F439" t="s">
        <v>658</v>
      </c>
      <c r="G439">
        <v>43.39</v>
      </c>
      <c r="H439">
        <v>0.54</v>
      </c>
      <c r="I439" s="16">
        <v>0.6</v>
      </c>
      <c r="J439" s="16">
        <f t="shared" si="16"/>
        <v>0.66</v>
      </c>
      <c r="K439" s="17">
        <f t="shared" si="17"/>
        <v>0.69</v>
      </c>
      <c r="L439" s="14">
        <v>63001</v>
      </c>
      <c r="M439" s="15" t="s">
        <v>1671</v>
      </c>
    </row>
    <row r="440" spans="1:13">
      <c r="A440" s="14" t="s">
        <v>1672</v>
      </c>
      <c r="B440" s="15">
        <v>1968216</v>
      </c>
      <c r="C440" s="14" t="s">
        <v>1673</v>
      </c>
      <c r="D440" t="s">
        <v>665</v>
      </c>
      <c r="E440" t="s">
        <v>797</v>
      </c>
      <c r="F440" t="s">
        <v>194</v>
      </c>
      <c r="G440">
        <v>18.47</v>
      </c>
      <c r="H440">
        <v>2.0499999999999998</v>
      </c>
      <c r="I440" s="16">
        <v>2.2599999999999998</v>
      </c>
      <c r="J440" s="16">
        <f t="shared" si="16"/>
        <v>2.4859999999999998</v>
      </c>
      <c r="K440" s="17">
        <f t="shared" si="17"/>
        <v>2.5989999999999998</v>
      </c>
      <c r="L440" s="14">
        <v>63001</v>
      </c>
      <c r="M440" s="15" t="s">
        <v>659</v>
      </c>
    </row>
    <row r="441" spans="1:13">
      <c r="A441" s="14" t="s">
        <v>1674</v>
      </c>
      <c r="B441" s="15" t="s">
        <v>1675</v>
      </c>
      <c r="C441" s="14" t="s">
        <v>1676</v>
      </c>
      <c r="D441" t="s">
        <v>1677</v>
      </c>
      <c r="E441" t="s">
        <v>1396</v>
      </c>
      <c r="F441" t="s">
        <v>71</v>
      </c>
      <c r="H441">
        <v>2.97</v>
      </c>
      <c r="I441" s="16">
        <v>3.27</v>
      </c>
      <c r="J441" s="16">
        <f t="shared" si="16"/>
        <v>3.5970000000000004</v>
      </c>
      <c r="K441" s="17">
        <f t="shared" si="17"/>
        <v>3.7604999999999995</v>
      </c>
      <c r="L441" s="14">
        <v>63001</v>
      </c>
      <c r="M441" s="15" t="s">
        <v>1678</v>
      </c>
    </row>
    <row r="442" spans="1:13">
      <c r="A442" s="14" t="s">
        <v>1679</v>
      </c>
      <c r="B442" s="15" t="s">
        <v>1680</v>
      </c>
      <c r="C442" s="14" t="s">
        <v>1681</v>
      </c>
      <c r="D442" t="s">
        <v>1682</v>
      </c>
      <c r="E442" t="s">
        <v>1396</v>
      </c>
      <c r="F442" t="s">
        <v>59</v>
      </c>
      <c r="H442">
        <v>4.28</v>
      </c>
      <c r="I442" s="16">
        <v>4.71</v>
      </c>
      <c r="J442" s="16">
        <f t="shared" si="16"/>
        <v>5.181</v>
      </c>
      <c r="K442" s="17">
        <f t="shared" si="17"/>
        <v>5.4164999999999992</v>
      </c>
      <c r="L442" s="14">
        <v>63001</v>
      </c>
      <c r="M442" s="15" t="s">
        <v>1678</v>
      </c>
    </row>
    <row r="443" spans="1:13">
      <c r="A443" s="14" t="s">
        <v>1683</v>
      </c>
      <c r="B443" s="15" t="s">
        <v>1684</v>
      </c>
      <c r="C443" s="14" t="s">
        <v>1685</v>
      </c>
      <c r="D443" t="s">
        <v>1686</v>
      </c>
      <c r="E443" t="s">
        <v>1396</v>
      </c>
      <c r="F443" t="s">
        <v>59</v>
      </c>
      <c r="H443">
        <v>8.0299999999999994</v>
      </c>
      <c r="I443" s="16">
        <v>8.83</v>
      </c>
      <c r="J443" s="16">
        <f t="shared" si="16"/>
        <v>9.713000000000001</v>
      </c>
      <c r="K443" s="17">
        <f t="shared" si="17"/>
        <v>10.154499999999999</v>
      </c>
      <c r="L443" s="14">
        <v>63001</v>
      </c>
      <c r="M443" s="15" t="s">
        <v>1678</v>
      </c>
    </row>
    <row r="444" spans="1:13">
      <c r="A444" s="14" t="s">
        <v>1687</v>
      </c>
      <c r="B444" s="15" t="s">
        <v>1688</v>
      </c>
      <c r="C444" s="14" t="s">
        <v>1689</v>
      </c>
      <c r="D444" t="s">
        <v>1690</v>
      </c>
      <c r="E444" t="s">
        <v>1396</v>
      </c>
      <c r="F444" t="s">
        <v>71</v>
      </c>
      <c r="H444">
        <v>2.39</v>
      </c>
      <c r="I444" s="16">
        <v>2.63</v>
      </c>
      <c r="J444" s="16">
        <f t="shared" si="16"/>
        <v>2.8930000000000002</v>
      </c>
      <c r="K444" s="17">
        <f t="shared" si="17"/>
        <v>3.0244999999999997</v>
      </c>
      <c r="L444" s="14">
        <v>63001</v>
      </c>
      <c r="M444" s="15" t="s">
        <v>1678</v>
      </c>
    </row>
    <row r="445" spans="1:13">
      <c r="A445" s="14" t="s">
        <v>1691</v>
      </c>
      <c r="B445" s="15" t="s">
        <v>1692</v>
      </c>
      <c r="C445" s="14" t="s">
        <v>1693</v>
      </c>
      <c r="D445" t="s">
        <v>1694</v>
      </c>
      <c r="E445" t="s">
        <v>1396</v>
      </c>
      <c r="F445" t="s">
        <v>71</v>
      </c>
      <c r="H445">
        <v>2.9</v>
      </c>
      <c r="I445" s="16">
        <v>3.19</v>
      </c>
      <c r="J445" s="16">
        <f t="shared" si="16"/>
        <v>3.5090000000000003</v>
      </c>
      <c r="K445" s="17">
        <f t="shared" si="17"/>
        <v>3.6684999999999999</v>
      </c>
      <c r="L445" s="14">
        <v>63001</v>
      </c>
      <c r="M445" s="15" t="s">
        <v>1678</v>
      </c>
    </row>
    <row r="446" spans="1:13">
      <c r="A446" s="14" t="s">
        <v>1695</v>
      </c>
      <c r="B446" s="15" t="s">
        <v>1696</v>
      </c>
      <c r="C446" s="14" t="s">
        <v>1697</v>
      </c>
      <c r="D446" t="s">
        <v>1698</v>
      </c>
      <c r="E446" t="s">
        <v>1396</v>
      </c>
      <c r="F446" t="s">
        <v>59</v>
      </c>
      <c r="H446">
        <v>4.8</v>
      </c>
      <c r="I446" s="16">
        <v>5.28</v>
      </c>
      <c r="J446" s="16">
        <f t="shared" si="16"/>
        <v>5.8080000000000007</v>
      </c>
      <c r="K446" s="17">
        <f t="shared" si="17"/>
        <v>6.0720000000000001</v>
      </c>
      <c r="L446" s="14">
        <v>63001</v>
      </c>
      <c r="M446" s="15" t="s">
        <v>1678</v>
      </c>
    </row>
    <row r="447" spans="1:13">
      <c r="A447" s="14" t="s">
        <v>1699</v>
      </c>
      <c r="B447" s="15" t="s">
        <v>1700</v>
      </c>
      <c r="C447" s="14" t="s">
        <v>1701</v>
      </c>
      <c r="D447" t="s">
        <v>1702</v>
      </c>
      <c r="E447" t="s">
        <v>1396</v>
      </c>
      <c r="F447" t="s">
        <v>71</v>
      </c>
      <c r="H447">
        <v>3.04</v>
      </c>
      <c r="I447" s="16">
        <v>3.34</v>
      </c>
      <c r="J447" s="16">
        <f t="shared" si="16"/>
        <v>3.6739999999999999</v>
      </c>
      <c r="K447" s="17">
        <f t="shared" si="17"/>
        <v>3.8409999999999997</v>
      </c>
      <c r="L447" s="14">
        <v>63001</v>
      </c>
      <c r="M447" s="15" t="s">
        <v>1703</v>
      </c>
    </row>
    <row r="448" spans="1:13">
      <c r="A448" s="14" t="s">
        <v>1704</v>
      </c>
      <c r="B448" s="15" t="s">
        <v>1705</v>
      </c>
      <c r="C448" s="14" t="s">
        <v>1706</v>
      </c>
      <c r="D448" t="s">
        <v>1707</v>
      </c>
      <c r="E448" t="s">
        <v>1396</v>
      </c>
      <c r="F448" t="s">
        <v>59</v>
      </c>
      <c r="H448">
        <v>7.8</v>
      </c>
      <c r="I448" s="16">
        <v>8.58</v>
      </c>
      <c r="J448" s="16">
        <f t="shared" si="16"/>
        <v>9.4380000000000006</v>
      </c>
      <c r="K448" s="17">
        <f t="shared" si="17"/>
        <v>9.8669999999999991</v>
      </c>
      <c r="L448" s="14">
        <v>63001</v>
      </c>
      <c r="M448" s="15" t="s">
        <v>1703</v>
      </c>
    </row>
    <row r="449" spans="1:13">
      <c r="A449" s="14" t="s">
        <v>1708</v>
      </c>
      <c r="B449" s="15" t="s">
        <v>1709</v>
      </c>
      <c r="C449" s="14" t="s">
        <v>1710</v>
      </c>
      <c r="D449" t="s">
        <v>1711</v>
      </c>
      <c r="E449" t="s">
        <v>1396</v>
      </c>
      <c r="F449" t="s">
        <v>59</v>
      </c>
      <c r="H449">
        <v>3.7</v>
      </c>
      <c r="I449" s="16">
        <v>4.07</v>
      </c>
      <c r="J449" s="16">
        <f t="shared" si="16"/>
        <v>4.4770000000000003</v>
      </c>
      <c r="K449" s="17">
        <f t="shared" si="17"/>
        <v>4.6805000000000003</v>
      </c>
      <c r="L449" s="14">
        <v>63001</v>
      </c>
      <c r="M449" s="15" t="s">
        <v>1703</v>
      </c>
    </row>
    <row r="450" spans="1:13">
      <c r="A450" s="14" t="s">
        <v>1712</v>
      </c>
      <c r="B450" s="15" t="s">
        <v>1713</v>
      </c>
      <c r="C450" s="14" t="s">
        <v>1714</v>
      </c>
      <c r="D450" t="s">
        <v>1715</v>
      </c>
      <c r="E450" t="s">
        <v>1396</v>
      </c>
      <c r="F450" t="s">
        <v>71</v>
      </c>
      <c r="H450">
        <v>29.06</v>
      </c>
      <c r="I450" s="16">
        <v>31.97</v>
      </c>
      <c r="J450" s="16">
        <f t="shared" si="16"/>
        <v>35.167000000000002</v>
      </c>
      <c r="K450" s="17">
        <f t="shared" si="17"/>
        <v>36.765499999999996</v>
      </c>
      <c r="L450" s="14">
        <v>63001</v>
      </c>
      <c r="M450" s="15" t="s">
        <v>1703</v>
      </c>
    </row>
    <row r="451" spans="1:13">
      <c r="A451" s="14" t="s">
        <v>1716</v>
      </c>
      <c r="B451" s="15" t="s">
        <v>1717</v>
      </c>
      <c r="C451" s="14" t="s">
        <v>1718</v>
      </c>
      <c r="D451" t="s">
        <v>1719</v>
      </c>
      <c r="E451" t="s">
        <v>1396</v>
      </c>
      <c r="F451" t="s">
        <v>59</v>
      </c>
      <c r="H451">
        <v>15.61</v>
      </c>
      <c r="I451" s="16">
        <v>17.170000000000002</v>
      </c>
      <c r="J451" s="16">
        <f t="shared" si="16"/>
        <v>18.887000000000004</v>
      </c>
      <c r="K451" s="17">
        <f t="shared" si="17"/>
        <v>19.7455</v>
      </c>
      <c r="L451" s="14">
        <v>63001</v>
      </c>
      <c r="M451" s="15" t="s">
        <v>1703</v>
      </c>
    </row>
    <row r="452" spans="1:13">
      <c r="A452" s="14" t="s">
        <v>1720</v>
      </c>
      <c r="B452" s="15" t="s">
        <v>1721</v>
      </c>
      <c r="C452" s="14" t="s">
        <v>1722</v>
      </c>
      <c r="D452" t="s">
        <v>665</v>
      </c>
      <c r="E452" t="s">
        <v>797</v>
      </c>
      <c r="F452" t="s">
        <v>71</v>
      </c>
      <c r="G452">
        <v>5.56</v>
      </c>
      <c r="H452">
        <v>0.93</v>
      </c>
      <c r="I452" s="16">
        <v>1.02</v>
      </c>
      <c r="J452" s="16">
        <f t="shared" ref="J452:J515" si="18">I452*1.1</f>
        <v>1.1220000000000001</v>
      </c>
      <c r="K452" s="17">
        <f t="shared" ref="K452:K515" si="19">I452*1.15</f>
        <v>1.1729999999999998</v>
      </c>
      <c r="L452" s="14">
        <v>63001</v>
      </c>
      <c r="M452" s="15" t="s">
        <v>1723</v>
      </c>
    </row>
    <row r="453" spans="1:13">
      <c r="A453" s="14" t="s">
        <v>1724</v>
      </c>
      <c r="B453" s="15" t="s">
        <v>1725</v>
      </c>
      <c r="C453" s="14" t="s">
        <v>1726</v>
      </c>
      <c r="D453" t="s">
        <v>665</v>
      </c>
      <c r="E453" t="s">
        <v>797</v>
      </c>
      <c r="F453" t="s">
        <v>71</v>
      </c>
      <c r="G453">
        <v>5.46</v>
      </c>
      <c r="H453">
        <v>0.91</v>
      </c>
      <c r="I453" s="16">
        <v>1</v>
      </c>
      <c r="J453" s="16">
        <f t="shared" si="18"/>
        <v>1.1000000000000001</v>
      </c>
      <c r="K453" s="17">
        <f t="shared" si="19"/>
        <v>1.1499999999999999</v>
      </c>
      <c r="L453" s="14">
        <v>63001</v>
      </c>
      <c r="M453" s="15" t="s">
        <v>1723</v>
      </c>
    </row>
    <row r="454" spans="1:13">
      <c r="A454" s="14" t="s">
        <v>1727</v>
      </c>
      <c r="B454" s="15" t="s">
        <v>1728</v>
      </c>
      <c r="C454" s="14" t="s">
        <v>1729</v>
      </c>
      <c r="D454" t="s">
        <v>665</v>
      </c>
      <c r="F454" t="s">
        <v>59</v>
      </c>
      <c r="G454">
        <v>83.87</v>
      </c>
      <c r="H454">
        <v>3.49</v>
      </c>
      <c r="I454" s="16">
        <v>3.84</v>
      </c>
      <c r="J454" s="16">
        <f t="shared" si="18"/>
        <v>4.2240000000000002</v>
      </c>
      <c r="K454" s="17">
        <f t="shared" si="19"/>
        <v>4.4159999999999995</v>
      </c>
      <c r="L454" s="14">
        <v>63001</v>
      </c>
      <c r="M454" s="15" t="s">
        <v>1723</v>
      </c>
    </row>
    <row r="455" spans="1:13">
      <c r="A455" s="14" t="s">
        <v>1730</v>
      </c>
      <c r="B455" s="15" t="s">
        <v>1731</v>
      </c>
      <c r="C455" s="14" t="s">
        <v>1732</v>
      </c>
      <c r="D455" t="s">
        <v>1733</v>
      </c>
      <c r="E455" t="s">
        <v>797</v>
      </c>
      <c r="F455" t="s">
        <v>71</v>
      </c>
      <c r="G455">
        <v>50.39</v>
      </c>
      <c r="H455">
        <v>10.08</v>
      </c>
      <c r="I455" s="16">
        <v>11.09</v>
      </c>
      <c r="J455" s="16">
        <f t="shared" si="18"/>
        <v>12.199000000000002</v>
      </c>
      <c r="K455" s="17">
        <f t="shared" si="19"/>
        <v>12.753499999999999</v>
      </c>
      <c r="L455" s="14">
        <v>63001</v>
      </c>
      <c r="M455" s="15" t="s">
        <v>1723</v>
      </c>
    </row>
    <row r="456" spans="1:13">
      <c r="A456" s="14" t="s">
        <v>1734</v>
      </c>
      <c r="B456" s="15" t="s">
        <v>1735</v>
      </c>
      <c r="C456" s="14" t="s">
        <v>1736</v>
      </c>
      <c r="D456" t="s">
        <v>1737</v>
      </c>
      <c r="E456" t="s">
        <v>1738</v>
      </c>
      <c r="F456" t="s">
        <v>71</v>
      </c>
      <c r="G456">
        <v>72.290000000000006</v>
      </c>
      <c r="H456">
        <v>7.23</v>
      </c>
      <c r="I456" s="16">
        <v>7.95</v>
      </c>
      <c r="J456" s="16">
        <f t="shared" si="18"/>
        <v>8.745000000000001</v>
      </c>
      <c r="K456" s="17">
        <f t="shared" si="19"/>
        <v>9.1425000000000001</v>
      </c>
      <c r="L456" s="14">
        <v>63001</v>
      </c>
      <c r="M456" s="15" t="s">
        <v>1723</v>
      </c>
    </row>
    <row r="457" spans="1:13">
      <c r="A457" s="14" t="s">
        <v>1739</v>
      </c>
      <c r="B457" s="15" t="s">
        <v>1740</v>
      </c>
      <c r="C457" s="14" t="s">
        <v>1741</v>
      </c>
      <c r="D457" t="s">
        <v>1733</v>
      </c>
      <c r="E457" t="s">
        <v>1738</v>
      </c>
      <c r="F457" t="s">
        <v>59</v>
      </c>
      <c r="H457">
        <v>31.4</v>
      </c>
      <c r="I457" s="16">
        <v>34.54</v>
      </c>
      <c r="J457" s="16">
        <f t="shared" si="18"/>
        <v>37.994</v>
      </c>
      <c r="K457" s="17">
        <f t="shared" si="19"/>
        <v>39.720999999999997</v>
      </c>
      <c r="L457" s="14">
        <v>63001</v>
      </c>
      <c r="M457" s="15" t="s">
        <v>1723</v>
      </c>
    </row>
    <row r="458" spans="1:13">
      <c r="A458" s="14" t="s">
        <v>1742</v>
      </c>
      <c r="B458" s="15" t="s">
        <v>1743</v>
      </c>
      <c r="C458" s="14" t="s">
        <v>1744</v>
      </c>
      <c r="D458" t="s">
        <v>1745</v>
      </c>
      <c r="E458" t="s">
        <v>797</v>
      </c>
      <c r="F458" t="s">
        <v>59</v>
      </c>
      <c r="G458">
        <v>64.959999999999994</v>
      </c>
      <c r="H458">
        <v>5.41</v>
      </c>
      <c r="I458" s="16">
        <v>5.95</v>
      </c>
      <c r="J458" s="16">
        <f t="shared" si="18"/>
        <v>6.5450000000000008</v>
      </c>
      <c r="K458" s="17">
        <f t="shared" si="19"/>
        <v>6.8424999999999994</v>
      </c>
      <c r="L458" s="14">
        <v>63001</v>
      </c>
      <c r="M458" s="15" t="s">
        <v>1462</v>
      </c>
    </row>
    <row r="459" spans="1:13">
      <c r="A459" s="14" t="s">
        <v>1746</v>
      </c>
      <c r="B459" s="15" t="s">
        <v>1747</v>
      </c>
      <c r="C459" s="14" t="s">
        <v>1748</v>
      </c>
      <c r="D459" t="s">
        <v>1749</v>
      </c>
      <c r="E459" t="s">
        <v>797</v>
      </c>
      <c r="F459" t="s">
        <v>59</v>
      </c>
      <c r="G459">
        <v>96.24</v>
      </c>
      <c r="H459">
        <v>8.02</v>
      </c>
      <c r="I459" s="16">
        <v>8.82</v>
      </c>
      <c r="J459" s="16">
        <f t="shared" si="18"/>
        <v>9.7020000000000017</v>
      </c>
      <c r="K459" s="17">
        <f t="shared" si="19"/>
        <v>10.142999999999999</v>
      </c>
      <c r="L459" s="14">
        <v>63001</v>
      </c>
      <c r="M459" s="15" t="s">
        <v>1462</v>
      </c>
    </row>
    <row r="460" spans="1:13">
      <c r="A460" s="14" t="s">
        <v>1750</v>
      </c>
      <c r="B460" s="15" t="s">
        <v>1751</v>
      </c>
      <c r="C460" s="14" t="s">
        <v>1752</v>
      </c>
      <c r="D460" t="s">
        <v>1753</v>
      </c>
      <c r="E460" t="s">
        <v>797</v>
      </c>
      <c r="F460" t="s">
        <v>59</v>
      </c>
      <c r="H460">
        <v>11</v>
      </c>
      <c r="I460" s="16">
        <v>12.1</v>
      </c>
      <c r="J460" s="16">
        <f t="shared" si="18"/>
        <v>13.31</v>
      </c>
      <c r="K460" s="17">
        <f t="shared" si="19"/>
        <v>13.914999999999999</v>
      </c>
      <c r="L460" s="14">
        <v>63001</v>
      </c>
      <c r="M460" s="15" t="s">
        <v>1462</v>
      </c>
    </row>
    <row r="461" spans="1:13">
      <c r="A461" s="14" t="s">
        <v>1754</v>
      </c>
      <c r="B461" s="15" t="s">
        <v>1755</v>
      </c>
      <c r="C461" s="14" t="s">
        <v>1756</v>
      </c>
      <c r="D461" t="s">
        <v>1757</v>
      </c>
      <c r="E461" t="s">
        <v>1396</v>
      </c>
      <c r="F461" t="s">
        <v>71</v>
      </c>
      <c r="G461">
        <v>317.3</v>
      </c>
      <c r="H461">
        <v>26.44</v>
      </c>
      <c r="I461" s="16">
        <v>29.09</v>
      </c>
      <c r="J461" s="16">
        <f t="shared" si="18"/>
        <v>31.999000000000002</v>
      </c>
      <c r="K461" s="17">
        <f t="shared" si="19"/>
        <v>33.453499999999998</v>
      </c>
      <c r="L461" s="14">
        <v>63001</v>
      </c>
      <c r="M461" s="15" t="s">
        <v>1758</v>
      </c>
    </row>
    <row r="462" spans="1:13">
      <c r="A462" s="14" t="s">
        <v>1759</v>
      </c>
      <c r="B462" s="15" t="s">
        <v>1760</v>
      </c>
      <c r="C462" s="14" t="s">
        <v>1761</v>
      </c>
      <c r="D462" t="s">
        <v>1221</v>
      </c>
      <c r="E462" t="s">
        <v>1396</v>
      </c>
      <c r="F462" t="s">
        <v>59</v>
      </c>
      <c r="H462">
        <v>37</v>
      </c>
      <c r="I462" s="16">
        <v>40.700000000000003</v>
      </c>
      <c r="J462" s="16">
        <f t="shared" si="18"/>
        <v>44.77000000000001</v>
      </c>
      <c r="K462" s="17">
        <f t="shared" si="19"/>
        <v>46.805</v>
      </c>
      <c r="L462" s="14">
        <v>63001</v>
      </c>
      <c r="M462" s="15" t="s">
        <v>1723</v>
      </c>
    </row>
    <row r="463" spans="1:13">
      <c r="A463" s="14" t="s">
        <v>1762</v>
      </c>
      <c r="B463" s="15" t="s">
        <v>1763</v>
      </c>
      <c r="C463" s="14" t="s">
        <v>1764</v>
      </c>
      <c r="D463" t="s">
        <v>1765</v>
      </c>
      <c r="E463" t="s">
        <v>366</v>
      </c>
      <c r="F463" t="s">
        <v>71</v>
      </c>
      <c r="G463">
        <v>100.8</v>
      </c>
      <c r="H463">
        <v>8.4</v>
      </c>
      <c r="I463" s="16">
        <v>9.24</v>
      </c>
      <c r="J463" s="16">
        <f t="shared" si="18"/>
        <v>10.164000000000001</v>
      </c>
      <c r="K463" s="17">
        <f t="shared" si="19"/>
        <v>10.625999999999999</v>
      </c>
      <c r="L463" s="14">
        <v>63103</v>
      </c>
      <c r="M463" s="15" t="s">
        <v>842</v>
      </c>
    </row>
    <row r="464" spans="1:13">
      <c r="A464" s="14" t="s">
        <v>1766</v>
      </c>
      <c r="B464" s="15" t="s">
        <v>1767</v>
      </c>
      <c r="C464" s="14" t="s">
        <v>1768</v>
      </c>
      <c r="D464" t="s">
        <v>1769</v>
      </c>
      <c r="E464" t="s">
        <v>1637</v>
      </c>
      <c r="F464" t="s">
        <v>71</v>
      </c>
      <c r="G464">
        <v>24.88</v>
      </c>
      <c r="H464">
        <v>0.5</v>
      </c>
      <c r="I464" s="16">
        <v>0.55000000000000004</v>
      </c>
      <c r="J464" s="16">
        <f t="shared" si="18"/>
        <v>0.60500000000000009</v>
      </c>
      <c r="K464" s="17">
        <f t="shared" si="19"/>
        <v>0.63249999999999995</v>
      </c>
      <c r="L464" s="14">
        <v>63001</v>
      </c>
      <c r="M464" s="15" t="s">
        <v>567</v>
      </c>
    </row>
    <row r="465" spans="1:13">
      <c r="A465" s="14" t="s">
        <v>1770</v>
      </c>
      <c r="B465" s="15" t="s">
        <v>1771</v>
      </c>
      <c r="C465" s="14" t="s">
        <v>1772</v>
      </c>
      <c r="D465" t="s">
        <v>1773</v>
      </c>
      <c r="E465" t="s">
        <v>1637</v>
      </c>
      <c r="F465" t="s">
        <v>71</v>
      </c>
      <c r="G465">
        <v>27.14</v>
      </c>
      <c r="H465">
        <v>0.54</v>
      </c>
      <c r="I465" s="16">
        <v>0.6</v>
      </c>
      <c r="J465" s="16">
        <f t="shared" si="18"/>
        <v>0.66</v>
      </c>
      <c r="K465" s="17">
        <f t="shared" si="19"/>
        <v>0.69</v>
      </c>
      <c r="L465" s="14">
        <v>63001</v>
      </c>
      <c r="M465" s="15" t="s">
        <v>567</v>
      </c>
    </row>
    <row r="466" spans="1:13">
      <c r="A466" s="14" t="s">
        <v>1774</v>
      </c>
      <c r="B466" s="15" t="s">
        <v>1775</v>
      </c>
      <c r="C466" s="14" t="s">
        <v>1776</v>
      </c>
      <c r="D466" t="s">
        <v>1777</v>
      </c>
      <c r="E466" t="s">
        <v>366</v>
      </c>
      <c r="F466" t="s">
        <v>71</v>
      </c>
      <c r="G466">
        <v>5.35</v>
      </c>
      <c r="H466">
        <v>0.45</v>
      </c>
      <c r="I466" s="16">
        <v>0.49</v>
      </c>
      <c r="J466" s="16">
        <f t="shared" si="18"/>
        <v>0.53900000000000003</v>
      </c>
      <c r="K466" s="17">
        <f t="shared" si="19"/>
        <v>0.5635</v>
      </c>
      <c r="L466" s="14">
        <v>63103</v>
      </c>
      <c r="M466" s="15" t="s">
        <v>1778</v>
      </c>
    </row>
    <row r="467" spans="1:13">
      <c r="A467" s="14" t="s">
        <v>1779</v>
      </c>
      <c r="B467" s="15" t="s">
        <v>1780</v>
      </c>
      <c r="C467" s="14" t="s">
        <v>1781</v>
      </c>
      <c r="D467" t="s">
        <v>1782</v>
      </c>
      <c r="E467" t="s">
        <v>366</v>
      </c>
      <c r="F467" t="s">
        <v>59</v>
      </c>
      <c r="G467">
        <v>119.95</v>
      </c>
      <c r="H467">
        <v>10</v>
      </c>
      <c r="I467" s="16">
        <v>11</v>
      </c>
      <c r="J467" s="16">
        <f t="shared" si="18"/>
        <v>12.100000000000001</v>
      </c>
      <c r="K467" s="17">
        <f t="shared" si="19"/>
        <v>12.649999999999999</v>
      </c>
      <c r="L467" s="14">
        <v>63103</v>
      </c>
      <c r="M467" s="15" t="s">
        <v>1783</v>
      </c>
    </row>
    <row r="468" spans="1:13">
      <c r="A468" s="14" t="s">
        <v>1784</v>
      </c>
      <c r="B468" s="15" t="s">
        <v>1785</v>
      </c>
      <c r="C468" s="14" t="s">
        <v>1786</v>
      </c>
      <c r="D468" t="s">
        <v>1787</v>
      </c>
      <c r="E468" t="s">
        <v>366</v>
      </c>
      <c r="F468" t="s">
        <v>59</v>
      </c>
      <c r="G468">
        <v>75.55</v>
      </c>
      <c r="H468">
        <v>6.3</v>
      </c>
      <c r="I468" s="16">
        <v>6.93</v>
      </c>
      <c r="J468" s="16">
        <f t="shared" si="18"/>
        <v>7.6230000000000002</v>
      </c>
      <c r="K468" s="17">
        <f t="shared" si="19"/>
        <v>7.9694999999999991</v>
      </c>
      <c r="L468" s="14">
        <v>63103</v>
      </c>
      <c r="M468" s="15" t="s">
        <v>1788</v>
      </c>
    </row>
    <row r="469" spans="1:13">
      <c r="A469" s="14" t="s">
        <v>1789</v>
      </c>
      <c r="B469" s="15" t="s">
        <v>1790</v>
      </c>
      <c r="C469" s="14" t="s">
        <v>1791</v>
      </c>
      <c r="D469" t="s">
        <v>1792</v>
      </c>
      <c r="E469" t="s">
        <v>366</v>
      </c>
      <c r="F469" t="s">
        <v>71</v>
      </c>
      <c r="H469">
        <v>13</v>
      </c>
      <c r="I469" s="16">
        <v>14.3</v>
      </c>
      <c r="J469" s="16">
        <f t="shared" si="18"/>
        <v>15.730000000000002</v>
      </c>
      <c r="K469" s="17">
        <f t="shared" si="19"/>
        <v>16.445</v>
      </c>
      <c r="L469" s="14">
        <v>63103</v>
      </c>
      <c r="M469" s="15" t="s">
        <v>1793</v>
      </c>
    </row>
    <row r="470" spans="1:13">
      <c r="A470" s="14" t="s">
        <v>1794</v>
      </c>
      <c r="B470" s="15" t="s">
        <v>1795</v>
      </c>
      <c r="C470" s="14" t="s">
        <v>1796</v>
      </c>
      <c r="D470" t="s">
        <v>1096</v>
      </c>
      <c r="E470" t="s">
        <v>366</v>
      </c>
      <c r="F470" t="s">
        <v>59</v>
      </c>
      <c r="G470">
        <v>116.24</v>
      </c>
      <c r="H470">
        <v>9.69</v>
      </c>
      <c r="I470" s="16">
        <v>10.66</v>
      </c>
      <c r="J470" s="16">
        <f t="shared" si="18"/>
        <v>11.726000000000001</v>
      </c>
      <c r="K470" s="17">
        <f t="shared" si="19"/>
        <v>12.258999999999999</v>
      </c>
      <c r="L470" s="14">
        <v>63103</v>
      </c>
      <c r="M470" s="15" t="s">
        <v>700</v>
      </c>
    </row>
    <row r="471" spans="1:13">
      <c r="A471" s="14" t="s">
        <v>1797</v>
      </c>
      <c r="B471" s="15" t="s">
        <v>1798</v>
      </c>
      <c r="C471" s="14" t="s">
        <v>1799</v>
      </c>
      <c r="D471" t="s">
        <v>1800</v>
      </c>
      <c r="E471" t="s">
        <v>366</v>
      </c>
      <c r="F471" t="s">
        <v>59</v>
      </c>
      <c r="G471">
        <v>88.16</v>
      </c>
      <c r="H471">
        <v>7.35</v>
      </c>
      <c r="I471" s="16">
        <v>8.08</v>
      </c>
      <c r="J471" s="16">
        <f t="shared" si="18"/>
        <v>8.8880000000000017</v>
      </c>
      <c r="K471" s="17">
        <f t="shared" si="19"/>
        <v>9.2919999999999998</v>
      </c>
      <c r="L471" s="14">
        <v>63103</v>
      </c>
      <c r="M471" s="15" t="s">
        <v>1801</v>
      </c>
    </row>
    <row r="472" spans="1:13">
      <c r="A472" s="14" t="s">
        <v>1802</v>
      </c>
      <c r="B472" s="15" t="s">
        <v>1803</v>
      </c>
      <c r="C472" s="14" t="s">
        <v>1804</v>
      </c>
      <c r="D472" t="s">
        <v>1800</v>
      </c>
      <c r="E472" t="s">
        <v>366</v>
      </c>
      <c r="F472" t="s">
        <v>59</v>
      </c>
      <c r="G472">
        <v>91.7</v>
      </c>
      <c r="H472">
        <v>7.64</v>
      </c>
      <c r="I472" s="16">
        <v>8.41</v>
      </c>
      <c r="J472" s="16">
        <f t="shared" si="18"/>
        <v>9.2510000000000012</v>
      </c>
      <c r="K472" s="17">
        <f t="shared" si="19"/>
        <v>9.6715</v>
      </c>
      <c r="L472" s="14">
        <v>63103</v>
      </c>
      <c r="M472" s="15" t="s">
        <v>700</v>
      </c>
    </row>
    <row r="473" spans="1:13">
      <c r="A473" s="14" t="s">
        <v>1805</v>
      </c>
      <c r="B473" s="15" t="s">
        <v>1806</v>
      </c>
      <c r="C473" s="14" t="s">
        <v>1807</v>
      </c>
      <c r="D473" t="s">
        <v>1101</v>
      </c>
      <c r="E473" t="s">
        <v>366</v>
      </c>
      <c r="F473" t="s">
        <v>59</v>
      </c>
      <c r="G473">
        <v>161.30000000000001</v>
      </c>
      <c r="H473">
        <v>26.88</v>
      </c>
      <c r="I473" s="16">
        <v>29.57</v>
      </c>
      <c r="J473" s="16">
        <f t="shared" si="18"/>
        <v>32.527000000000001</v>
      </c>
      <c r="K473" s="17">
        <f t="shared" si="19"/>
        <v>34.005499999999998</v>
      </c>
      <c r="L473" s="14">
        <v>63103</v>
      </c>
      <c r="M473" s="15" t="s">
        <v>967</v>
      </c>
    </row>
    <row r="474" spans="1:13">
      <c r="A474" s="14" t="s">
        <v>1808</v>
      </c>
      <c r="B474" s="15" t="s">
        <v>1809</v>
      </c>
      <c r="C474" s="14" t="s">
        <v>1810</v>
      </c>
      <c r="D474" t="s">
        <v>1777</v>
      </c>
      <c r="E474" t="s">
        <v>366</v>
      </c>
      <c r="F474" t="s">
        <v>71</v>
      </c>
      <c r="G474">
        <v>176.69</v>
      </c>
      <c r="H474">
        <v>14.72</v>
      </c>
      <c r="I474" s="16">
        <v>16.2</v>
      </c>
      <c r="J474" s="16">
        <f t="shared" si="18"/>
        <v>17.82</v>
      </c>
      <c r="K474" s="17">
        <f t="shared" si="19"/>
        <v>18.63</v>
      </c>
      <c r="L474" s="14">
        <v>63103</v>
      </c>
      <c r="M474" s="15" t="s">
        <v>1811</v>
      </c>
    </row>
    <row r="475" spans="1:13">
      <c r="A475" s="14" t="s">
        <v>1812</v>
      </c>
      <c r="B475" s="15" t="s">
        <v>1813</v>
      </c>
      <c r="C475" s="14" t="s">
        <v>1814</v>
      </c>
      <c r="D475" t="s">
        <v>1815</v>
      </c>
      <c r="E475" t="s">
        <v>366</v>
      </c>
      <c r="F475" t="s">
        <v>71</v>
      </c>
      <c r="H475">
        <v>7.35</v>
      </c>
      <c r="I475" s="16">
        <v>8.09</v>
      </c>
      <c r="J475" s="16">
        <f t="shared" si="18"/>
        <v>8.8990000000000009</v>
      </c>
      <c r="K475" s="17">
        <f t="shared" si="19"/>
        <v>9.3034999999999997</v>
      </c>
      <c r="L475" s="14">
        <v>63103</v>
      </c>
      <c r="M475" s="15" t="s">
        <v>1816</v>
      </c>
    </row>
    <row r="476" spans="1:13">
      <c r="A476" s="14" t="s">
        <v>1817</v>
      </c>
      <c r="B476" s="15" t="s">
        <v>1818</v>
      </c>
      <c r="C476" s="14" t="s">
        <v>1819</v>
      </c>
      <c r="D476" t="s">
        <v>1820</v>
      </c>
      <c r="E476" t="s">
        <v>1396</v>
      </c>
      <c r="F476" t="s">
        <v>59</v>
      </c>
      <c r="G476">
        <v>28.09</v>
      </c>
      <c r="H476">
        <v>5.62</v>
      </c>
      <c r="I476" s="16">
        <v>6.18</v>
      </c>
      <c r="J476" s="16">
        <f t="shared" si="18"/>
        <v>6.798</v>
      </c>
      <c r="K476" s="17">
        <f t="shared" si="19"/>
        <v>7.1069999999999993</v>
      </c>
      <c r="L476" s="14">
        <v>63103</v>
      </c>
      <c r="M476" s="15" t="s">
        <v>1821</v>
      </c>
    </row>
    <row r="477" spans="1:13">
      <c r="A477" s="14" t="s">
        <v>1822</v>
      </c>
      <c r="B477" s="15" t="s">
        <v>1823</v>
      </c>
      <c r="C477" s="14" t="s">
        <v>1824</v>
      </c>
      <c r="D477" t="s">
        <v>669</v>
      </c>
      <c r="E477" t="s">
        <v>1396</v>
      </c>
      <c r="F477" t="s">
        <v>59</v>
      </c>
      <c r="G477">
        <v>58.33</v>
      </c>
      <c r="H477">
        <v>11.67</v>
      </c>
      <c r="I477" s="16">
        <v>12.83</v>
      </c>
      <c r="J477" s="16">
        <f t="shared" si="18"/>
        <v>14.113000000000001</v>
      </c>
      <c r="K477" s="17">
        <f t="shared" si="19"/>
        <v>14.754499999999998</v>
      </c>
      <c r="L477" s="14">
        <v>63103</v>
      </c>
      <c r="M477" s="15" t="s">
        <v>1821</v>
      </c>
    </row>
    <row r="478" spans="1:13">
      <c r="A478" s="14" t="s">
        <v>1825</v>
      </c>
      <c r="B478" s="15" t="s">
        <v>1826</v>
      </c>
      <c r="C478" s="14" t="s">
        <v>1827</v>
      </c>
      <c r="D478" t="s">
        <v>1828</v>
      </c>
      <c r="E478" t="s">
        <v>1396</v>
      </c>
      <c r="F478" t="s">
        <v>71</v>
      </c>
      <c r="G478">
        <v>31.66</v>
      </c>
      <c r="H478">
        <v>0.08</v>
      </c>
      <c r="I478" s="16">
        <v>0.09</v>
      </c>
      <c r="J478" s="16">
        <f t="shared" si="18"/>
        <v>9.9000000000000005E-2</v>
      </c>
      <c r="K478" s="17">
        <f t="shared" si="19"/>
        <v>0.10349999999999999</v>
      </c>
      <c r="L478" s="14">
        <v>63103</v>
      </c>
      <c r="M478" s="15" t="s">
        <v>1829</v>
      </c>
    </row>
    <row r="479" spans="1:13">
      <c r="A479" s="14" t="s">
        <v>1830</v>
      </c>
      <c r="B479" s="15" t="s">
        <v>1831</v>
      </c>
      <c r="C479" s="14" t="s">
        <v>1832</v>
      </c>
      <c r="D479" t="s">
        <v>1833</v>
      </c>
      <c r="E479" t="s">
        <v>1396</v>
      </c>
      <c r="F479" t="s">
        <v>59</v>
      </c>
      <c r="G479">
        <v>55.13</v>
      </c>
      <c r="H479">
        <v>0.22</v>
      </c>
      <c r="I479" s="16">
        <v>0.24</v>
      </c>
      <c r="J479" s="16">
        <f t="shared" si="18"/>
        <v>0.26400000000000001</v>
      </c>
      <c r="K479" s="17">
        <f t="shared" si="19"/>
        <v>0.27599999999999997</v>
      </c>
      <c r="L479" s="14">
        <v>63103</v>
      </c>
      <c r="M479" s="15" t="s">
        <v>1829</v>
      </c>
    </row>
    <row r="480" spans="1:13">
      <c r="A480" s="14" t="s">
        <v>1834</v>
      </c>
      <c r="B480" s="15" t="s">
        <v>1835</v>
      </c>
      <c r="C480" s="14" t="s">
        <v>1836</v>
      </c>
      <c r="D480" t="s">
        <v>1837</v>
      </c>
      <c r="F480" t="s">
        <v>59</v>
      </c>
      <c r="G480">
        <v>29.37</v>
      </c>
      <c r="H480">
        <v>0.06</v>
      </c>
      <c r="I480" s="16">
        <v>0.06</v>
      </c>
      <c r="J480" s="16">
        <f t="shared" si="18"/>
        <v>6.6000000000000003E-2</v>
      </c>
      <c r="K480" s="17">
        <f t="shared" si="19"/>
        <v>6.8999999999999992E-2</v>
      </c>
      <c r="L480" s="14">
        <v>63103</v>
      </c>
      <c r="M480" s="15" t="s">
        <v>1829</v>
      </c>
    </row>
    <row r="481" spans="1:13">
      <c r="A481" s="14" t="s">
        <v>1838</v>
      </c>
      <c r="B481" s="15" t="s">
        <v>1839</v>
      </c>
      <c r="C481" s="14" t="s">
        <v>1840</v>
      </c>
      <c r="D481" t="s">
        <v>1841</v>
      </c>
      <c r="E481" t="s">
        <v>1396</v>
      </c>
      <c r="F481" t="s">
        <v>59</v>
      </c>
      <c r="G481">
        <v>24.91</v>
      </c>
      <c r="H481">
        <v>0.05</v>
      </c>
      <c r="I481" s="16">
        <v>0.05</v>
      </c>
      <c r="J481" s="16">
        <f t="shared" si="18"/>
        <v>5.5000000000000007E-2</v>
      </c>
      <c r="K481" s="17">
        <f t="shared" si="19"/>
        <v>5.7499999999999996E-2</v>
      </c>
      <c r="L481" s="14">
        <v>63103</v>
      </c>
      <c r="M481" s="15" t="s">
        <v>1829</v>
      </c>
    </row>
    <row r="482" spans="1:13">
      <c r="A482" s="14" t="s">
        <v>1842</v>
      </c>
      <c r="B482" s="15" t="s">
        <v>1843</v>
      </c>
      <c r="C482" s="14" t="s">
        <v>1844</v>
      </c>
      <c r="D482" t="s">
        <v>1109</v>
      </c>
      <c r="E482" t="s">
        <v>366</v>
      </c>
      <c r="F482" t="s">
        <v>71</v>
      </c>
      <c r="G482">
        <v>12.35</v>
      </c>
      <c r="H482">
        <v>0.51</v>
      </c>
      <c r="I482" s="16">
        <v>0.56999999999999995</v>
      </c>
      <c r="J482" s="16">
        <f t="shared" si="18"/>
        <v>0.627</v>
      </c>
      <c r="K482" s="17">
        <f t="shared" si="19"/>
        <v>0.65549999999999986</v>
      </c>
      <c r="L482" s="14">
        <v>63103</v>
      </c>
      <c r="M482" s="15" t="s">
        <v>1845</v>
      </c>
    </row>
    <row r="483" spans="1:13">
      <c r="A483" s="14" t="s">
        <v>1846</v>
      </c>
      <c r="B483" s="15" t="s">
        <v>1847</v>
      </c>
      <c r="C483" s="14" t="s">
        <v>1848</v>
      </c>
      <c r="D483" t="s">
        <v>1096</v>
      </c>
      <c r="E483" t="s">
        <v>366</v>
      </c>
      <c r="F483" t="s">
        <v>59</v>
      </c>
      <c r="G483">
        <v>85.1</v>
      </c>
      <c r="H483">
        <v>7.09</v>
      </c>
      <c r="I483" s="16">
        <v>7.8</v>
      </c>
      <c r="J483" s="16">
        <f t="shared" si="18"/>
        <v>8.58</v>
      </c>
      <c r="K483" s="17">
        <f t="shared" si="19"/>
        <v>8.9699999999999989</v>
      </c>
      <c r="L483" s="14">
        <v>63103</v>
      </c>
      <c r="M483" s="15" t="s">
        <v>1849</v>
      </c>
    </row>
    <row r="484" spans="1:13">
      <c r="A484" s="14" t="s">
        <v>1850</v>
      </c>
      <c r="B484" s="15" t="s">
        <v>1851</v>
      </c>
      <c r="C484" s="14" t="s">
        <v>1852</v>
      </c>
      <c r="D484" t="s">
        <v>1833</v>
      </c>
      <c r="E484" t="s">
        <v>366</v>
      </c>
      <c r="F484" t="s">
        <v>71</v>
      </c>
      <c r="G484">
        <v>79.16</v>
      </c>
      <c r="H484">
        <v>13.19</v>
      </c>
      <c r="I484" s="16">
        <v>14.51</v>
      </c>
      <c r="J484" s="16">
        <f t="shared" si="18"/>
        <v>15.961</v>
      </c>
      <c r="K484" s="17">
        <f t="shared" si="19"/>
        <v>16.686499999999999</v>
      </c>
      <c r="L484" s="14">
        <v>63103</v>
      </c>
      <c r="M484" s="15" t="s">
        <v>1853</v>
      </c>
    </row>
    <row r="485" spans="1:13">
      <c r="A485" s="14" t="s">
        <v>1854</v>
      </c>
      <c r="B485" s="15" t="s">
        <v>1855</v>
      </c>
      <c r="C485" s="14" t="s">
        <v>1856</v>
      </c>
      <c r="D485" t="s">
        <v>1857</v>
      </c>
      <c r="E485" t="s">
        <v>366</v>
      </c>
      <c r="F485" t="s">
        <v>71</v>
      </c>
      <c r="G485">
        <v>3.91</v>
      </c>
      <c r="H485">
        <v>0.08</v>
      </c>
      <c r="I485" s="16">
        <v>0.09</v>
      </c>
      <c r="J485" s="16">
        <f t="shared" si="18"/>
        <v>9.9000000000000005E-2</v>
      </c>
      <c r="K485" s="17">
        <f t="shared" si="19"/>
        <v>0.10349999999999999</v>
      </c>
      <c r="L485" s="14">
        <v>63103</v>
      </c>
      <c r="M485" s="15" t="s">
        <v>1858</v>
      </c>
    </row>
    <row r="486" spans="1:13">
      <c r="A486" s="14" t="s">
        <v>1859</v>
      </c>
      <c r="B486" s="15" t="s">
        <v>1860</v>
      </c>
      <c r="C486" s="14" t="s">
        <v>1861</v>
      </c>
      <c r="D486" t="s">
        <v>1862</v>
      </c>
      <c r="E486" t="s">
        <v>366</v>
      </c>
      <c r="F486" t="s">
        <v>59</v>
      </c>
      <c r="G486">
        <v>284.67</v>
      </c>
      <c r="H486">
        <v>23.72</v>
      </c>
      <c r="I486" s="16">
        <v>26.09</v>
      </c>
      <c r="J486" s="16">
        <f t="shared" si="18"/>
        <v>28.699000000000002</v>
      </c>
      <c r="K486" s="17">
        <f t="shared" si="19"/>
        <v>30.003499999999999</v>
      </c>
      <c r="L486" s="14">
        <v>63103</v>
      </c>
      <c r="M486" s="15" t="s">
        <v>1863</v>
      </c>
    </row>
    <row r="487" spans="1:13">
      <c r="A487" s="14" t="s">
        <v>1864</v>
      </c>
      <c r="B487" s="15" t="s">
        <v>1865</v>
      </c>
      <c r="C487" s="14" t="s">
        <v>1866</v>
      </c>
      <c r="D487" t="s">
        <v>1867</v>
      </c>
      <c r="E487" t="s">
        <v>366</v>
      </c>
      <c r="F487" t="s">
        <v>59</v>
      </c>
      <c r="G487">
        <v>138.13</v>
      </c>
      <c r="H487">
        <v>11.51</v>
      </c>
      <c r="I487" s="16">
        <v>12.66</v>
      </c>
      <c r="J487" s="16">
        <f t="shared" si="18"/>
        <v>13.926000000000002</v>
      </c>
      <c r="K487" s="17">
        <f t="shared" si="19"/>
        <v>14.558999999999999</v>
      </c>
      <c r="L487" s="14">
        <v>63103</v>
      </c>
      <c r="M487" s="15" t="s">
        <v>1868</v>
      </c>
    </row>
    <row r="488" spans="1:13">
      <c r="A488" s="14" t="s">
        <v>1869</v>
      </c>
      <c r="B488" s="15" t="s">
        <v>1870</v>
      </c>
      <c r="C488" s="14" t="s">
        <v>1871</v>
      </c>
      <c r="D488" t="s">
        <v>1101</v>
      </c>
      <c r="E488" t="s">
        <v>366</v>
      </c>
      <c r="F488" t="s">
        <v>59</v>
      </c>
      <c r="G488">
        <v>139.1</v>
      </c>
      <c r="H488">
        <v>11.59</v>
      </c>
      <c r="I488" s="16">
        <v>12.75</v>
      </c>
      <c r="J488" s="16">
        <f t="shared" si="18"/>
        <v>14.025</v>
      </c>
      <c r="K488" s="17">
        <f t="shared" si="19"/>
        <v>14.6625</v>
      </c>
      <c r="L488" s="14">
        <v>63103</v>
      </c>
      <c r="M488" s="15" t="s">
        <v>1872</v>
      </c>
    </row>
    <row r="489" spans="1:13">
      <c r="A489" s="14" t="s">
        <v>1873</v>
      </c>
      <c r="B489" s="15" t="s">
        <v>1874</v>
      </c>
      <c r="C489" s="14" t="s">
        <v>1875</v>
      </c>
      <c r="D489" t="s">
        <v>699</v>
      </c>
      <c r="E489" t="s">
        <v>366</v>
      </c>
      <c r="F489" t="s">
        <v>71</v>
      </c>
      <c r="G489">
        <v>88.2</v>
      </c>
      <c r="H489">
        <v>7.35</v>
      </c>
      <c r="I489" s="16">
        <v>8.09</v>
      </c>
      <c r="J489" s="16">
        <f t="shared" si="18"/>
        <v>8.8990000000000009</v>
      </c>
      <c r="K489" s="17">
        <f t="shared" si="19"/>
        <v>9.3034999999999997</v>
      </c>
      <c r="L489" s="14">
        <v>63103</v>
      </c>
      <c r="M489" s="15" t="s">
        <v>1876</v>
      </c>
    </row>
    <row r="490" spans="1:13">
      <c r="A490" s="14" t="s">
        <v>1877</v>
      </c>
      <c r="B490" s="15" t="s">
        <v>1878</v>
      </c>
      <c r="C490" s="14" t="s">
        <v>1879</v>
      </c>
      <c r="D490" t="s">
        <v>1880</v>
      </c>
      <c r="E490" t="s">
        <v>366</v>
      </c>
      <c r="F490" t="s">
        <v>71</v>
      </c>
      <c r="G490">
        <v>52.41</v>
      </c>
      <c r="H490">
        <v>8.74</v>
      </c>
      <c r="I490" s="16">
        <v>9.61</v>
      </c>
      <c r="J490" s="16">
        <f t="shared" si="18"/>
        <v>10.571</v>
      </c>
      <c r="K490" s="17">
        <f t="shared" si="19"/>
        <v>11.051499999999999</v>
      </c>
      <c r="L490" s="14">
        <v>63103</v>
      </c>
      <c r="M490" s="15" t="s">
        <v>1881</v>
      </c>
    </row>
    <row r="491" spans="1:13">
      <c r="A491" s="14" t="s">
        <v>1882</v>
      </c>
      <c r="B491" s="15" t="s">
        <v>1883</v>
      </c>
      <c r="C491" s="14" t="s">
        <v>1884</v>
      </c>
      <c r="D491" t="s">
        <v>1885</v>
      </c>
      <c r="E491" t="s">
        <v>366</v>
      </c>
      <c r="F491" t="s">
        <v>59</v>
      </c>
      <c r="G491">
        <v>75.2</v>
      </c>
      <c r="H491">
        <v>6.27</v>
      </c>
      <c r="I491" s="16">
        <v>6.89</v>
      </c>
      <c r="J491" s="16">
        <f t="shared" si="18"/>
        <v>7.5790000000000006</v>
      </c>
      <c r="K491" s="17">
        <f t="shared" si="19"/>
        <v>7.9234999999999989</v>
      </c>
      <c r="L491" s="14">
        <v>63103</v>
      </c>
      <c r="M491" s="15" t="s">
        <v>1886</v>
      </c>
    </row>
    <row r="492" spans="1:13">
      <c r="A492" s="14" t="s">
        <v>1887</v>
      </c>
      <c r="B492" s="15" t="s">
        <v>1888</v>
      </c>
      <c r="C492" s="14" t="s">
        <v>1889</v>
      </c>
      <c r="D492" t="s">
        <v>1890</v>
      </c>
      <c r="E492" t="s">
        <v>366</v>
      </c>
      <c r="F492" t="s">
        <v>59</v>
      </c>
      <c r="G492">
        <v>70.5</v>
      </c>
      <c r="H492">
        <v>5.88</v>
      </c>
      <c r="I492" s="16">
        <v>6.46</v>
      </c>
      <c r="J492" s="16">
        <f t="shared" si="18"/>
        <v>7.1060000000000008</v>
      </c>
      <c r="K492" s="17">
        <f t="shared" si="19"/>
        <v>7.4289999999999994</v>
      </c>
      <c r="L492" s="14">
        <v>63103</v>
      </c>
      <c r="M492" s="15" t="s">
        <v>1891</v>
      </c>
    </row>
    <row r="493" spans="1:13">
      <c r="A493" s="14" t="s">
        <v>1892</v>
      </c>
      <c r="B493" s="15" t="s">
        <v>1893</v>
      </c>
      <c r="C493" s="14" t="s">
        <v>1894</v>
      </c>
      <c r="D493" t="s">
        <v>590</v>
      </c>
      <c r="E493" t="s">
        <v>366</v>
      </c>
      <c r="F493" t="s">
        <v>59</v>
      </c>
      <c r="G493">
        <v>158.29</v>
      </c>
      <c r="H493">
        <v>13.19</v>
      </c>
      <c r="I493" s="16">
        <v>14.51</v>
      </c>
      <c r="J493" s="16">
        <f t="shared" si="18"/>
        <v>15.961</v>
      </c>
      <c r="K493" s="17">
        <f t="shared" si="19"/>
        <v>16.686499999999999</v>
      </c>
      <c r="L493" s="14">
        <v>63103</v>
      </c>
      <c r="M493" s="15" t="s">
        <v>1895</v>
      </c>
    </row>
    <row r="494" spans="1:13">
      <c r="A494" s="14" t="s">
        <v>1896</v>
      </c>
      <c r="B494" s="15" t="s">
        <v>1897</v>
      </c>
      <c r="C494" s="14" t="s">
        <v>1898</v>
      </c>
      <c r="D494" t="s">
        <v>1899</v>
      </c>
      <c r="E494" t="s">
        <v>366</v>
      </c>
      <c r="F494" t="s">
        <v>71</v>
      </c>
      <c r="G494">
        <v>92.89</v>
      </c>
      <c r="H494">
        <v>7.74</v>
      </c>
      <c r="I494" s="16">
        <v>8.51</v>
      </c>
      <c r="J494" s="16">
        <f t="shared" si="18"/>
        <v>9.3610000000000007</v>
      </c>
      <c r="K494" s="17">
        <f t="shared" si="19"/>
        <v>9.7864999999999984</v>
      </c>
      <c r="L494" s="14">
        <v>63103</v>
      </c>
      <c r="M494" s="15" t="s">
        <v>1900</v>
      </c>
    </row>
    <row r="495" spans="1:13">
      <c r="A495" s="14" t="s">
        <v>1901</v>
      </c>
      <c r="B495" s="15" t="s">
        <v>1902</v>
      </c>
      <c r="C495" s="14" t="s">
        <v>1903</v>
      </c>
      <c r="D495" t="s">
        <v>1904</v>
      </c>
      <c r="E495" t="s">
        <v>366</v>
      </c>
      <c r="F495" t="s">
        <v>59</v>
      </c>
      <c r="G495">
        <v>83.54</v>
      </c>
      <c r="H495">
        <v>6.96</v>
      </c>
      <c r="I495" s="16">
        <v>7.66</v>
      </c>
      <c r="J495" s="16">
        <f t="shared" si="18"/>
        <v>8.4260000000000002</v>
      </c>
      <c r="K495" s="17">
        <f t="shared" si="19"/>
        <v>8.8089999999999993</v>
      </c>
      <c r="L495" s="14">
        <v>63103</v>
      </c>
      <c r="M495" s="15" t="s">
        <v>1905</v>
      </c>
    </row>
    <row r="496" spans="1:13">
      <c r="A496" s="14" t="s">
        <v>1906</v>
      </c>
      <c r="B496" s="15" t="s">
        <v>1907</v>
      </c>
      <c r="C496" s="14" t="s">
        <v>1908</v>
      </c>
      <c r="D496" t="s">
        <v>1909</v>
      </c>
      <c r="E496" t="s">
        <v>366</v>
      </c>
      <c r="F496" t="s">
        <v>59</v>
      </c>
      <c r="G496">
        <v>83.54</v>
      </c>
      <c r="H496">
        <v>6.96</v>
      </c>
      <c r="I496" s="16">
        <v>7.66</v>
      </c>
      <c r="J496" s="16">
        <f t="shared" si="18"/>
        <v>8.4260000000000002</v>
      </c>
      <c r="K496" s="17">
        <f t="shared" si="19"/>
        <v>8.8089999999999993</v>
      </c>
      <c r="L496" s="14">
        <v>63103</v>
      </c>
      <c r="M496" s="15" t="s">
        <v>1910</v>
      </c>
    </row>
    <row r="497" spans="1:13">
      <c r="A497" s="14" t="s">
        <v>1911</v>
      </c>
      <c r="B497" s="15" t="s">
        <v>1912</v>
      </c>
      <c r="C497" s="14" t="s">
        <v>1913</v>
      </c>
      <c r="D497" t="s">
        <v>1914</v>
      </c>
      <c r="E497" t="s">
        <v>366</v>
      </c>
      <c r="F497" t="s">
        <v>71</v>
      </c>
      <c r="H497">
        <v>69.61</v>
      </c>
      <c r="I497" s="16">
        <v>76.569999999999993</v>
      </c>
      <c r="J497" s="16">
        <f t="shared" si="18"/>
        <v>84.227000000000004</v>
      </c>
      <c r="K497" s="17">
        <f t="shared" si="19"/>
        <v>88.055499999999981</v>
      </c>
      <c r="L497" s="14">
        <v>63103</v>
      </c>
      <c r="M497" s="15" t="s">
        <v>1489</v>
      </c>
    </row>
    <row r="498" spans="1:13">
      <c r="A498" s="14" t="s">
        <v>1915</v>
      </c>
      <c r="B498" s="15" t="s">
        <v>1916</v>
      </c>
      <c r="C498" s="14" t="s">
        <v>1917</v>
      </c>
      <c r="D498" t="s">
        <v>1918</v>
      </c>
      <c r="E498" t="s">
        <v>366</v>
      </c>
      <c r="F498" t="s">
        <v>71</v>
      </c>
      <c r="H498">
        <v>62.53</v>
      </c>
      <c r="I498" s="16">
        <v>68.78</v>
      </c>
      <c r="J498" s="16">
        <f t="shared" si="18"/>
        <v>75.658000000000001</v>
      </c>
      <c r="K498" s="17">
        <f t="shared" si="19"/>
        <v>79.096999999999994</v>
      </c>
      <c r="L498" s="14">
        <v>63103</v>
      </c>
      <c r="M498" s="15" t="s">
        <v>1489</v>
      </c>
    </row>
    <row r="499" spans="1:13">
      <c r="A499" s="14" t="s">
        <v>1919</v>
      </c>
      <c r="B499" s="15" t="s">
        <v>1920</v>
      </c>
      <c r="C499" s="14" t="s">
        <v>1921</v>
      </c>
      <c r="D499" t="s">
        <v>1922</v>
      </c>
      <c r="E499" t="s">
        <v>366</v>
      </c>
      <c r="F499" t="s">
        <v>658</v>
      </c>
      <c r="H499">
        <v>12.8</v>
      </c>
      <c r="I499" s="16">
        <v>14.08</v>
      </c>
      <c r="J499" s="16">
        <f t="shared" si="18"/>
        <v>15.488000000000001</v>
      </c>
      <c r="K499" s="17">
        <f t="shared" si="19"/>
        <v>16.192</v>
      </c>
      <c r="L499" s="14">
        <v>63001</v>
      </c>
      <c r="M499" s="15" t="s">
        <v>1923</v>
      </c>
    </row>
    <row r="500" spans="1:13">
      <c r="A500" s="14" t="s">
        <v>1924</v>
      </c>
      <c r="B500" s="15" t="s">
        <v>1925</v>
      </c>
      <c r="C500" s="14" t="s">
        <v>1926</v>
      </c>
      <c r="D500" t="s">
        <v>1927</v>
      </c>
      <c r="E500" t="s">
        <v>366</v>
      </c>
      <c r="F500" t="s">
        <v>585</v>
      </c>
      <c r="H500">
        <v>4</v>
      </c>
      <c r="I500" s="16">
        <v>4.4000000000000004</v>
      </c>
      <c r="J500" s="16">
        <f t="shared" si="18"/>
        <v>4.8400000000000007</v>
      </c>
      <c r="K500" s="17">
        <f t="shared" si="19"/>
        <v>5.0599999999999996</v>
      </c>
      <c r="L500" s="14">
        <v>63103</v>
      </c>
      <c r="M500" s="15" t="s">
        <v>586</v>
      </c>
    </row>
    <row r="501" spans="1:13">
      <c r="A501" s="14" t="s">
        <v>1928</v>
      </c>
      <c r="B501" s="15" t="s">
        <v>1929</v>
      </c>
      <c r="C501" s="14" t="s">
        <v>1930</v>
      </c>
      <c r="D501" t="s">
        <v>63</v>
      </c>
      <c r="E501" t="s">
        <v>366</v>
      </c>
      <c r="F501" t="s">
        <v>59</v>
      </c>
      <c r="H501">
        <v>26.78</v>
      </c>
      <c r="I501" s="16">
        <v>29.46</v>
      </c>
      <c r="J501" s="16">
        <f t="shared" si="18"/>
        <v>32.406000000000006</v>
      </c>
      <c r="K501" s="17">
        <f t="shared" si="19"/>
        <v>33.878999999999998</v>
      </c>
      <c r="L501" s="14">
        <v>63103</v>
      </c>
      <c r="M501" s="15" t="s">
        <v>1931</v>
      </c>
    </row>
    <row r="502" spans="1:13">
      <c r="A502" s="14" t="s">
        <v>1932</v>
      </c>
      <c r="B502" s="15" t="s">
        <v>1933</v>
      </c>
      <c r="C502" s="14" t="s">
        <v>1934</v>
      </c>
      <c r="D502" t="s">
        <v>1096</v>
      </c>
      <c r="E502" t="s">
        <v>366</v>
      </c>
      <c r="F502" t="s">
        <v>59</v>
      </c>
      <c r="H502">
        <v>20.239999999999998</v>
      </c>
      <c r="I502" s="16">
        <v>22.26</v>
      </c>
      <c r="J502" s="16">
        <f t="shared" si="18"/>
        <v>24.486000000000004</v>
      </c>
      <c r="K502" s="17">
        <f t="shared" si="19"/>
        <v>25.599</v>
      </c>
      <c r="L502" s="14">
        <v>63103</v>
      </c>
      <c r="M502" s="15" t="s">
        <v>700</v>
      </c>
    </row>
    <row r="503" spans="1:13">
      <c r="A503" s="14" t="s">
        <v>1935</v>
      </c>
      <c r="B503" s="15" t="s">
        <v>1936</v>
      </c>
      <c r="C503" s="14" t="s">
        <v>1937</v>
      </c>
      <c r="D503" t="s">
        <v>1259</v>
      </c>
      <c r="E503" t="s">
        <v>366</v>
      </c>
      <c r="F503" t="s">
        <v>71</v>
      </c>
      <c r="G503">
        <v>377.04</v>
      </c>
      <c r="H503">
        <v>31.42</v>
      </c>
      <c r="I503" s="16">
        <v>34.56</v>
      </c>
      <c r="J503" s="16">
        <f t="shared" si="18"/>
        <v>38.016000000000005</v>
      </c>
      <c r="K503" s="17">
        <f t="shared" si="19"/>
        <v>39.744</v>
      </c>
      <c r="L503" s="14">
        <v>63103</v>
      </c>
      <c r="M503" s="15" t="s">
        <v>700</v>
      </c>
    </row>
    <row r="504" spans="1:13">
      <c r="A504" s="14" t="s">
        <v>1938</v>
      </c>
      <c r="B504" s="15" t="s">
        <v>1939</v>
      </c>
      <c r="C504" s="14" t="s">
        <v>1940</v>
      </c>
      <c r="D504" t="s">
        <v>1221</v>
      </c>
      <c r="E504" t="s">
        <v>366</v>
      </c>
      <c r="F504" t="s">
        <v>71</v>
      </c>
      <c r="H504">
        <v>80.91</v>
      </c>
      <c r="I504" s="16">
        <v>89</v>
      </c>
      <c r="J504" s="16">
        <f t="shared" si="18"/>
        <v>97.9</v>
      </c>
      <c r="K504" s="17">
        <f t="shared" si="19"/>
        <v>102.35</v>
      </c>
      <c r="L504" s="14">
        <v>63103</v>
      </c>
      <c r="M504" s="15" t="s">
        <v>695</v>
      </c>
    </row>
    <row r="505" spans="1:13">
      <c r="A505" s="14" t="s">
        <v>1941</v>
      </c>
      <c r="B505" s="15" t="s">
        <v>1942</v>
      </c>
      <c r="C505" s="14" t="s">
        <v>1943</v>
      </c>
      <c r="D505" t="s">
        <v>1221</v>
      </c>
      <c r="E505" t="s">
        <v>366</v>
      </c>
      <c r="F505" t="s">
        <v>59</v>
      </c>
      <c r="H505">
        <v>27.51</v>
      </c>
      <c r="I505" s="16">
        <v>30.26</v>
      </c>
      <c r="J505" s="16">
        <f t="shared" si="18"/>
        <v>33.286000000000001</v>
      </c>
      <c r="K505" s="17">
        <f t="shared" si="19"/>
        <v>34.798999999999999</v>
      </c>
      <c r="L505" s="14">
        <v>63103</v>
      </c>
      <c r="M505" s="15" t="s">
        <v>847</v>
      </c>
    </row>
    <row r="506" spans="1:13">
      <c r="A506" s="14" t="s">
        <v>1944</v>
      </c>
      <c r="B506" s="15" t="s">
        <v>1945</v>
      </c>
      <c r="C506" s="14" t="s">
        <v>1946</v>
      </c>
      <c r="D506" t="s">
        <v>1221</v>
      </c>
      <c r="E506" t="s">
        <v>366</v>
      </c>
      <c r="F506" t="s">
        <v>59</v>
      </c>
      <c r="G506">
        <v>366.04</v>
      </c>
      <c r="H506">
        <v>15.25</v>
      </c>
      <c r="I506" s="16">
        <v>16.78</v>
      </c>
      <c r="J506" s="16">
        <f t="shared" si="18"/>
        <v>18.458000000000002</v>
      </c>
      <c r="K506" s="17">
        <f t="shared" si="19"/>
        <v>19.297000000000001</v>
      </c>
      <c r="L506" s="14">
        <v>63103</v>
      </c>
      <c r="M506" s="15" t="s">
        <v>1947</v>
      </c>
    </row>
    <row r="507" spans="1:13">
      <c r="A507" s="14" t="s">
        <v>1948</v>
      </c>
      <c r="B507" s="15" t="s">
        <v>1949</v>
      </c>
      <c r="C507" s="14" t="s">
        <v>1950</v>
      </c>
      <c r="D507" t="s">
        <v>1951</v>
      </c>
      <c r="E507" t="s">
        <v>366</v>
      </c>
      <c r="H507">
        <v>1.82</v>
      </c>
      <c r="I507" s="16">
        <v>2</v>
      </c>
      <c r="J507" s="16">
        <f t="shared" si="18"/>
        <v>2.2000000000000002</v>
      </c>
      <c r="K507" s="17">
        <f t="shared" si="19"/>
        <v>2.2999999999999998</v>
      </c>
      <c r="L507" s="14">
        <v>63103</v>
      </c>
      <c r="M507" s="15" t="s">
        <v>1952</v>
      </c>
    </row>
    <row r="508" spans="1:13">
      <c r="A508" s="14" t="s">
        <v>1953</v>
      </c>
      <c r="B508" s="15"/>
      <c r="C508" s="14" t="s">
        <v>1954</v>
      </c>
      <c r="D508" t="s">
        <v>1955</v>
      </c>
      <c r="E508" t="s">
        <v>366</v>
      </c>
      <c r="H508">
        <v>1.82</v>
      </c>
      <c r="I508" s="16">
        <v>2</v>
      </c>
      <c r="J508" s="16">
        <f t="shared" si="18"/>
        <v>2.2000000000000002</v>
      </c>
      <c r="K508" s="17">
        <f t="shared" si="19"/>
        <v>2.2999999999999998</v>
      </c>
      <c r="L508" s="14">
        <v>63103</v>
      </c>
      <c r="M508" s="15" t="s">
        <v>1952</v>
      </c>
    </row>
    <row r="509" spans="1:13">
      <c r="A509" s="14" t="s">
        <v>1956</v>
      </c>
      <c r="B509" s="15" t="s">
        <v>1957</v>
      </c>
      <c r="C509" s="14" t="s">
        <v>1958</v>
      </c>
      <c r="D509" t="s">
        <v>1959</v>
      </c>
      <c r="E509" t="s">
        <v>366</v>
      </c>
      <c r="H509">
        <v>10</v>
      </c>
      <c r="I509" s="16">
        <v>11</v>
      </c>
      <c r="J509" s="16">
        <f t="shared" si="18"/>
        <v>12.100000000000001</v>
      </c>
      <c r="K509" s="17">
        <f t="shared" si="19"/>
        <v>12.649999999999999</v>
      </c>
      <c r="L509" s="14">
        <v>63103</v>
      </c>
      <c r="M509" s="15" t="s">
        <v>1952</v>
      </c>
    </row>
    <row r="510" spans="1:13">
      <c r="A510" s="14" t="s">
        <v>1960</v>
      </c>
      <c r="B510" s="15" t="s">
        <v>1961</v>
      </c>
      <c r="C510" s="14" t="s">
        <v>1962</v>
      </c>
      <c r="D510" t="s">
        <v>1963</v>
      </c>
      <c r="E510" t="s">
        <v>366</v>
      </c>
      <c r="F510" t="s">
        <v>59</v>
      </c>
      <c r="H510">
        <v>25.96</v>
      </c>
      <c r="I510" s="16">
        <v>28.56</v>
      </c>
      <c r="J510" s="16">
        <f t="shared" si="18"/>
        <v>31.416</v>
      </c>
      <c r="K510" s="17">
        <f t="shared" si="19"/>
        <v>32.843999999999994</v>
      </c>
      <c r="L510" s="14">
        <v>63103</v>
      </c>
      <c r="M510" s="15" t="s">
        <v>1952</v>
      </c>
    </row>
    <row r="511" spans="1:13">
      <c r="A511" s="14" t="s">
        <v>1964</v>
      </c>
      <c r="B511" s="15" t="s">
        <v>1965</v>
      </c>
      <c r="C511" s="14" t="s">
        <v>1966</v>
      </c>
      <c r="D511" t="s">
        <v>1967</v>
      </c>
      <c r="E511" t="s">
        <v>366</v>
      </c>
      <c r="F511" t="s">
        <v>71</v>
      </c>
      <c r="H511">
        <v>18.12</v>
      </c>
      <c r="I511" s="16">
        <v>19.93</v>
      </c>
      <c r="J511" s="16">
        <f t="shared" si="18"/>
        <v>21.923000000000002</v>
      </c>
      <c r="K511" s="17">
        <f t="shared" si="19"/>
        <v>22.919499999999999</v>
      </c>
      <c r="L511" s="14">
        <v>63103</v>
      </c>
      <c r="M511" s="15" t="s">
        <v>1947</v>
      </c>
    </row>
    <row r="512" spans="1:13">
      <c r="A512" s="14" t="s">
        <v>1968</v>
      </c>
      <c r="B512" s="15" t="s">
        <v>1969</v>
      </c>
      <c r="C512" s="14" t="s">
        <v>1970</v>
      </c>
      <c r="D512" t="s">
        <v>1971</v>
      </c>
      <c r="E512" t="s">
        <v>366</v>
      </c>
      <c r="F512" t="s">
        <v>71</v>
      </c>
      <c r="H512">
        <v>18.12</v>
      </c>
      <c r="I512" s="16">
        <v>19.93</v>
      </c>
      <c r="J512" s="16">
        <f t="shared" si="18"/>
        <v>21.923000000000002</v>
      </c>
      <c r="K512" s="17">
        <f t="shared" si="19"/>
        <v>22.919499999999999</v>
      </c>
      <c r="L512" s="14">
        <v>63103</v>
      </c>
      <c r="M512" s="15" t="s">
        <v>1947</v>
      </c>
    </row>
    <row r="513" spans="1:13">
      <c r="A513" s="14" t="s">
        <v>1972</v>
      </c>
      <c r="B513" s="15" t="s">
        <v>1973</v>
      </c>
      <c r="C513" s="14" t="s">
        <v>1974</v>
      </c>
      <c r="D513" t="s">
        <v>1971</v>
      </c>
      <c r="E513" t="s">
        <v>366</v>
      </c>
      <c r="F513" t="s">
        <v>71</v>
      </c>
      <c r="H513">
        <v>18.12</v>
      </c>
      <c r="I513" s="16">
        <v>19.93</v>
      </c>
      <c r="J513" s="16">
        <f t="shared" si="18"/>
        <v>21.923000000000002</v>
      </c>
      <c r="K513" s="17">
        <f t="shared" si="19"/>
        <v>22.919499999999999</v>
      </c>
      <c r="L513" s="14">
        <v>63103</v>
      </c>
      <c r="M513" s="15" t="s">
        <v>1947</v>
      </c>
    </row>
    <row r="514" spans="1:13">
      <c r="A514" s="14" t="s">
        <v>1975</v>
      </c>
      <c r="B514" s="15" t="s">
        <v>1976</v>
      </c>
      <c r="C514" s="14" t="s">
        <v>1977</v>
      </c>
      <c r="D514" t="s">
        <v>1221</v>
      </c>
      <c r="E514" t="s">
        <v>366</v>
      </c>
      <c r="F514" t="s">
        <v>59</v>
      </c>
      <c r="G514">
        <v>8.74</v>
      </c>
      <c r="H514">
        <v>0.09</v>
      </c>
      <c r="I514" s="16">
        <v>0.1</v>
      </c>
      <c r="J514" s="16">
        <f t="shared" si="18"/>
        <v>0.11000000000000001</v>
      </c>
      <c r="K514" s="17">
        <f t="shared" si="19"/>
        <v>0.11499999999999999</v>
      </c>
      <c r="L514" s="14">
        <v>63001</v>
      </c>
      <c r="M514" s="15" t="s">
        <v>1405</v>
      </c>
    </row>
    <row r="515" spans="1:13">
      <c r="A515" s="14" t="s">
        <v>1978</v>
      </c>
      <c r="B515" s="15" t="s">
        <v>1979</v>
      </c>
      <c r="C515" s="14" t="s">
        <v>1980</v>
      </c>
      <c r="D515" t="s">
        <v>1263</v>
      </c>
      <c r="E515" t="s">
        <v>366</v>
      </c>
      <c r="F515" t="s">
        <v>71</v>
      </c>
      <c r="G515">
        <v>67.41</v>
      </c>
      <c r="H515">
        <v>1.69</v>
      </c>
      <c r="I515" s="16">
        <v>1.85</v>
      </c>
      <c r="J515" s="16">
        <f t="shared" si="18"/>
        <v>2.0350000000000001</v>
      </c>
      <c r="K515" s="17">
        <f t="shared" si="19"/>
        <v>2.1274999999999999</v>
      </c>
      <c r="L515" s="14">
        <v>63103</v>
      </c>
      <c r="M515" s="15" t="s">
        <v>962</v>
      </c>
    </row>
    <row r="516" spans="1:13">
      <c r="A516" s="14" t="s">
        <v>1981</v>
      </c>
      <c r="B516" s="15" t="s">
        <v>1982</v>
      </c>
      <c r="C516" s="14" t="s">
        <v>1983</v>
      </c>
      <c r="D516" t="s">
        <v>1984</v>
      </c>
      <c r="E516" t="s">
        <v>366</v>
      </c>
      <c r="F516" t="s">
        <v>59</v>
      </c>
      <c r="H516">
        <v>3.44</v>
      </c>
      <c r="I516" s="16">
        <v>3.78</v>
      </c>
      <c r="J516" s="16">
        <f t="shared" ref="J516:J579" si="20">I516*1.1</f>
        <v>4.1580000000000004</v>
      </c>
      <c r="K516" s="17">
        <f t="shared" ref="K516:K579" si="21">I516*1.15</f>
        <v>4.3469999999999995</v>
      </c>
      <c r="L516" s="14">
        <v>63103</v>
      </c>
      <c r="M516" s="15" t="s">
        <v>1985</v>
      </c>
    </row>
    <row r="517" spans="1:13">
      <c r="A517" s="14" t="s">
        <v>1986</v>
      </c>
      <c r="B517" s="15" t="s">
        <v>1987</v>
      </c>
      <c r="C517" s="14" t="s">
        <v>1988</v>
      </c>
      <c r="D517" t="s">
        <v>1989</v>
      </c>
      <c r="E517" t="s">
        <v>366</v>
      </c>
      <c r="F517" t="s">
        <v>71</v>
      </c>
      <c r="G517">
        <v>16.399999999999999</v>
      </c>
      <c r="H517">
        <v>1.37</v>
      </c>
      <c r="I517" s="16">
        <v>1.5</v>
      </c>
      <c r="J517" s="16">
        <f t="shared" si="20"/>
        <v>1.6500000000000001</v>
      </c>
      <c r="K517" s="17">
        <f t="shared" si="21"/>
        <v>1.7249999999999999</v>
      </c>
      <c r="L517" s="14">
        <v>63001</v>
      </c>
      <c r="M517" s="15" t="s">
        <v>530</v>
      </c>
    </row>
    <row r="518" spans="1:13">
      <c r="A518" s="14" t="s">
        <v>1990</v>
      </c>
      <c r="B518" s="15" t="s">
        <v>1991</v>
      </c>
      <c r="C518" s="14" t="s">
        <v>1992</v>
      </c>
      <c r="D518" t="s">
        <v>1993</v>
      </c>
      <c r="E518" t="s">
        <v>366</v>
      </c>
      <c r="F518" t="s">
        <v>71</v>
      </c>
      <c r="G518">
        <v>22.99</v>
      </c>
      <c r="H518">
        <v>7.66</v>
      </c>
      <c r="I518" s="16">
        <v>8.43</v>
      </c>
      <c r="J518" s="16">
        <f t="shared" si="20"/>
        <v>9.2729999999999997</v>
      </c>
      <c r="K518" s="17">
        <f t="shared" si="21"/>
        <v>9.6944999999999997</v>
      </c>
      <c r="L518" s="14">
        <v>63001</v>
      </c>
      <c r="M518" s="15" t="s">
        <v>530</v>
      </c>
    </row>
    <row r="519" spans="1:13">
      <c r="A519" s="14" t="s">
        <v>1994</v>
      </c>
      <c r="B519" s="15" t="s">
        <v>1995</v>
      </c>
      <c r="C519" s="14" t="s">
        <v>1996</v>
      </c>
      <c r="D519" t="s">
        <v>1997</v>
      </c>
      <c r="E519" t="s">
        <v>366</v>
      </c>
      <c r="F519" t="s">
        <v>71</v>
      </c>
      <c r="G519">
        <v>19.8</v>
      </c>
      <c r="H519">
        <v>6.6</v>
      </c>
      <c r="I519" s="16">
        <v>7.26</v>
      </c>
      <c r="J519" s="16">
        <f t="shared" si="20"/>
        <v>7.9860000000000007</v>
      </c>
      <c r="K519" s="17">
        <f t="shared" si="21"/>
        <v>8.3489999999999984</v>
      </c>
      <c r="L519" s="14">
        <v>63001</v>
      </c>
      <c r="M519" s="15" t="s">
        <v>530</v>
      </c>
    </row>
    <row r="520" spans="1:13">
      <c r="A520" s="14" t="s">
        <v>1998</v>
      </c>
      <c r="B520" s="15" t="s">
        <v>1999</v>
      </c>
      <c r="C520" s="14" t="s">
        <v>2000</v>
      </c>
      <c r="D520" t="s">
        <v>2001</v>
      </c>
      <c r="E520" t="s">
        <v>366</v>
      </c>
      <c r="F520" t="s">
        <v>367</v>
      </c>
      <c r="H520">
        <v>21.19</v>
      </c>
      <c r="I520" s="16">
        <v>23.31</v>
      </c>
      <c r="J520" s="16">
        <f t="shared" si="20"/>
        <v>25.641000000000002</v>
      </c>
      <c r="K520" s="17">
        <f t="shared" si="21"/>
        <v>26.806499999999996</v>
      </c>
      <c r="L520" s="14">
        <v>63103</v>
      </c>
      <c r="M520" s="15" t="s">
        <v>834</v>
      </c>
    </row>
    <row r="521" spans="1:13">
      <c r="A521" s="14" t="s">
        <v>2002</v>
      </c>
      <c r="B521" s="15" t="s">
        <v>2003</v>
      </c>
      <c r="C521" s="14" t="s">
        <v>2004</v>
      </c>
      <c r="D521" t="s">
        <v>2005</v>
      </c>
      <c r="E521" t="s">
        <v>366</v>
      </c>
      <c r="F521" t="s">
        <v>367</v>
      </c>
      <c r="H521">
        <v>21.3</v>
      </c>
      <c r="I521" s="16">
        <v>23.43</v>
      </c>
      <c r="J521" s="16">
        <f t="shared" si="20"/>
        <v>25.773000000000003</v>
      </c>
      <c r="K521" s="17">
        <f t="shared" si="21"/>
        <v>26.944499999999998</v>
      </c>
      <c r="L521" s="14">
        <v>63103</v>
      </c>
      <c r="M521" s="15" t="s">
        <v>834</v>
      </c>
    </row>
    <row r="522" spans="1:13">
      <c r="A522" s="14" t="s">
        <v>2006</v>
      </c>
      <c r="B522" s="15" t="s">
        <v>2007</v>
      </c>
      <c r="C522" s="14" t="s">
        <v>2008</v>
      </c>
      <c r="D522" t="s">
        <v>2009</v>
      </c>
      <c r="E522" t="s">
        <v>366</v>
      </c>
      <c r="F522" t="s">
        <v>367</v>
      </c>
      <c r="H522">
        <v>23.1</v>
      </c>
      <c r="I522" s="16">
        <v>25.41</v>
      </c>
      <c r="J522" s="16">
        <f t="shared" si="20"/>
        <v>27.951000000000004</v>
      </c>
      <c r="K522" s="17">
        <f t="shared" si="21"/>
        <v>29.221499999999999</v>
      </c>
      <c r="L522" s="14">
        <v>63103</v>
      </c>
      <c r="M522" s="15" t="s">
        <v>834</v>
      </c>
    </row>
    <row r="523" spans="1:13">
      <c r="A523" s="14" t="s">
        <v>2010</v>
      </c>
      <c r="B523" s="15" t="s">
        <v>2011</v>
      </c>
      <c r="C523" s="14" t="s">
        <v>2012</v>
      </c>
      <c r="D523" t="s">
        <v>679</v>
      </c>
      <c r="E523" t="s">
        <v>366</v>
      </c>
      <c r="F523" t="s">
        <v>59</v>
      </c>
      <c r="G523">
        <v>157.97</v>
      </c>
      <c r="H523">
        <v>1.58</v>
      </c>
      <c r="I523" s="16">
        <v>1.74</v>
      </c>
      <c r="J523" s="16">
        <f t="shared" si="20"/>
        <v>1.9140000000000001</v>
      </c>
      <c r="K523" s="17">
        <f t="shared" si="21"/>
        <v>2.0009999999999999</v>
      </c>
      <c r="L523" s="14">
        <v>63103</v>
      </c>
      <c r="M523" s="15" t="s">
        <v>1334</v>
      </c>
    </row>
    <row r="524" spans="1:13">
      <c r="A524" s="14" t="s">
        <v>2013</v>
      </c>
      <c r="B524" s="15" t="s">
        <v>2014</v>
      </c>
      <c r="C524" s="14" t="s">
        <v>2015</v>
      </c>
      <c r="D524" t="s">
        <v>2016</v>
      </c>
      <c r="F524" t="s">
        <v>59</v>
      </c>
      <c r="G524">
        <v>13.94</v>
      </c>
      <c r="H524">
        <v>1.1599999999999999</v>
      </c>
      <c r="I524" s="16">
        <v>1.28</v>
      </c>
      <c r="J524" s="16">
        <f t="shared" si="20"/>
        <v>1.4080000000000001</v>
      </c>
      <c r="K524" s="17">
        <f t="shared" si="21"/>
        <v>1.472</v>
      </c>
      <c r="L524" s="14">
        <v>63103</v>
      </c>
      <c r="M524" s="15" t="s">
        <v>1334</v>
      </c>
    </row>
    <row r="525" spans="1:13">
      <c r="A525" s="14" t="s">
        <v>2017</v>
      </c>
      <c r="B525" s="15" t="s">
        <v>2018</v>
      </c>
      <c r="C525" s="14" t="s">
        <v>2019</v>
      </c>
      <c r="D525" t="s">
        <v>2016</v>
      </c>
      <c r="F525" t="s">
        <v>59</v>
      </c>
      <c r="G525">
        <v>28.97</v>
      </c>
      <c r="H525">
        <v>0.4</v>
      </c>
      <c r="I525" s="16">
        <v>0.44</v>
      </c>
      <c r="J525" s="16">
        <f t="shared" si="20"/>
        <v>0.48400000000000004</v>
      </c>
      <c r="K525" s="17">
        <f t="shared" si="21"/>
        <v>0.50600000000000001</v>
      </c>
      <c r="L525" s="14">
        <v>63103</v>
      </c>
      <c r="M525" s="15" t="s">
        <v>1334</v>
      </c>
    </row>
    <row r="526" spans="1:13">
      <c r="A526" s="14" t="s">
        <v>2020</v>
      </c>
      <c r="B526" s="15">
        <v>382725</v>
      </c>
      <c r="C526" s="14" t="s">
        <v>2021</v>
      </c>
      <c r="D526" t="s">
        <v>2022</v>
      </c>
      <c r="E526" t="s">
        <v>366</v>
      </c>
      <c r="F526" t="s">
        <v>194</v>
      </c>
      <c r="H526">
        <v>0.91</v>
      </c>
      <c r="I526" s="16">
        <v>1</v>
      </c>
      <c r="J526" s="16">
        <f t="shared" si="20"/>
        <v>1.1000000000000001</v>
      </c>
      <c r="K526" s="17">
        <f t="shared" si="21"/>
        <v>1.1499999999999999</v>
      </c>
      <c r="L526" s="14">
        <v>63103</v>
      </c>
      <c r="M526" s="15" t="s">
        <v>700</v>
      </c>
    </row>
    <row r="527" spans="1:13">
      <c r="A527" s="14" t="s">
        <v>2023</v>
      </c>
      <c r="B527" s="15" t="s">
        <v>2024</v>
      </c>
      <c r="C527" s="14" t="s">
        <v>2025</v>
      </c>
      <c r="D527" t="s">
        <v>2026</v>
      </c>
      <c r="F527" t="s">
        <v>194</v>
      </c>
      <c r="G527">
        <v>73.48</v>
      </c>
      <c r="H527">
        <v>6.12</v>
      </c>
      <c r="I527" s="16">
        <v>6.74</v>
      </c>
      <c r="J527" s="16">
        <f t="shared" si="20"/>
        <v>7.4140000000000006</v>
      </c>
      <c r="K527" s="17">
        <f t="shared" si="21"/>
        <v>7.7509999999999994</v>
      </c>
      <c r="L527" s="14">
        <v>63001</v>
      </c>
      <c r="M527" s="15" t="s">
        <v>2027</v>
      </c>
    </row>
    <row r="528" spans="1:13">
      <c r="A528" s="14" t="s">
        <v>2028</v>
      </c>
      <c r="B528" s="15" t="s">
        <v>2029</v>
      </c>
      <c r="C528" s="14" t="s">
        <v>2030</v>
      </c>
      <c r="D528" t="s">
        <v>2031</v>
      </c>
      <c r="E528" t="s">
        <v>2032</v>
      </c>
      <c r="F528" t="s">
        <v>658</v>
      </c>
      <c r="G528">
        <v>22.43</v>
      </c>
      <c r="H528">
        <v>1.1200000000000001</v>
      </c>
      <c r="I528" s="16">
        <v>1.23</v>
      </c>
      <c r="J528" s="16">
        <f t="shared" si="20"/>
        <v>1.353</v>
      </c>
      <c r="K528" s="17">
        <f t="shared" si="21"/>
        <v>1.4144999999999999</v>
      </c>
      <c r="L528" s="14">
        <v>63001</v>
      </c>
      <c r="M528" s="15" t="s">
        <v>824</v>
      </c>
    </row>
    <row r="529" spans="1:13">
      <c r="A529" s="14" t="s">
        <v>2033</v>
      </c>
      <c r="B529" s="15" t="s">
        <v>2034</v>
      </c>
      <c r="C529" s="14" t="s">
        <v>2035</v>
      </c>
      <c r="D529" t="s">
        <v>1518</v>
      </c>
      <c r="E529" t="s">
        <v>2032</v>
      </c>
      <c r="F529" t="s">
        <v>658</v>
      </c>
      <c r="G529">
        <v>20.68</v>
      </c>
      <c r="H529">
        <v>1.03</v>
      </c>
      <c r="I529" s="16">
        <v>1.1399999999999999</v>
      </c>
      <c r="J529" s="16">
        <f t="shared" si="20"/>
        <v>1.254</v>
      </c>
      <c r="K529" s="17">
        <f t="shared" si="21"/>
        <v>1.3109999999999997</v>
      </c>
      <c r="L529" s="14">
        <v>63001</v>
      </c>
      <c r="M529" s="15" t="s">
        <v>824</v>
      </c>
    </row>
    <row r="530" spans="1:13">
      <c r="A530" s="14" t="s">
        <v>2036</v>
      </c>
      <c r="B530" s="15" t="s">
        <v>2037</v>
      </c>
      <c r="C530" s="14" t="s">
        <v>2038</v>
      </c>
      <c r="D530" t="s">
        <v>1538</v>
      </c>
      <c r="E530" t="s">
        <v>2032</v>
      </c>
      <c r="F530" t="s">
        <v>658</v>
      </c>
      <c r="G530">
        <v>23.14</v>
      </c>
      <c r="H530">
        <v>1.1599999999999999</v>
      </c>
      <c r="I530" s="16">
        <v>1.27</v>
      </c>
      <c r="J530" s="16">
        <f t="shared" si="20"/>
        <v>1.3970000000000002</v>
      </c>
      <c r="K530" s="17">
        <f t="shared" si="21"/>
        <v>1.4604999999999999</v>
      </c>
      <c r="L530" s="14">
        <v>63001</v>
      </c>
      <c r="M530" s="15" t="s">
        <v>824</v>
      </c>
    </row>
    <row r="531" spans="1:13">
      <c r="A531" s="14" t="s">
        <v>2039</v>
      </c>
      <c r="B531" s="15" t="s">
        <v>2040</v>
      </c>
      <c r="C531" s="14" t="s">
        <v>2041</v>
      </c>
      <c r="D531" t="s">
        <v>1404</v>
      </c>
      <c r="E531" t="s">
        <v>366</v>
      </c>
      <c r="F531" t="s">
        <v>71</v>
      </c>
      <c r="G531">
        <v>2.4700000000000002</v>
      </c>
      <c r="H531">
        <v>2.4700000000000002</v>
      </c>
      <c r="I531" s="16">
        <v>2.72</v>
      </c>
      <c r="J531" s="16">
        <f t="shared" si="20"/>
        <v>2.9920000000000004</v>
      </c>
      <c r="K531" s="17">
        <f t="shared" si="21"/>
        <v>3.1280000000000001</v>
      </c>
      <c r="L531" s="14">
        <v>63103</v>
      </c>
      <c r="M531" s="15" t="s">
        <v>1405</v>
      </c>
    </row>
    <row r="532" spans="1:13">
      <c r="A532" s="14" t="s">
        <v>2042</v>
      </c>
      <c r="B532" s="15" t="s">
        <v>2043</v>
      </c>
      <c r="C532" s="14" t="s">
        <v>2044</v>
      </c>
      <c r="D532" t="s">
        <v>2022</v>
      </c>
      <c r="E532" t="s">
        <v>366</v>
      </c>
      <c r="F532" t="s">
        <v>71</v>
      </c>
      <c r="G532">
        <v>14.5</v>
      </c>
      <c r="H532">
        <v>14.5</v>
      </c>
      <c r="I532" s="16">
        <v>15.95</v>
      </c>
      <c r="J532" s="16">
        <f t="shared" si="20"/>
        <v>17.545000000000002</v>
      </c>
      <c r="K532" s="17">
        <f t="shared" si="21"/>
        <v>18.342499999999998</v>
      </c>
      <c r="L532" s="14">
        <v>63103</v>
      </c>
      <c r="M532" s="15" t="s">
        <v>1405</v>
      </c>
    </row>
    <row r="533" spans="1:13">
      <c r="A533" s="14" t="s">
        <v>2045</v>
      </c>
      <c r="B533" s="15" t="s">
        <v>2046</v>
      </c>
      <c r="C533" s="14" t="s">
        <v>2047</v>
      </c>
      <c r="D533" t="s">
        <v>1404</v>
      </c>
      <c r="E533" t="s">
        <v>366</v>
      </c>
      <c r="F533" t="s">
        <v>71</v>
      </c>
      <c r="G533">
        <v>73.48</v>
      </c>
      <c r="H533">
        <v>6.12</v>
      </c>
      <c r="I533" s="16">
        <v>6.74</v>
      </c>
      <c r="J533" s="16">
        <f t="shared" si="20"/>
        <v>7.4140000000000006</v>
      </c>
      <c r="K533" s="17">
        <f t="shared" si="21"/>
        <v>7.7509999999999994</v>
      </c>
      <c r="L533" s="14">
        <v>63103</v>
      </c>
      <c r="M533" s="15" t="s">
        <v>1405</v>
      </c>
    </row>
    <row r="534" spans="1:13">
      <c r="A534" s="14" t="s">
        <v>2048</v>
      </c>
      <c r="B534" s="15" t="s">
        <v>2049</v>
      </c>
      <c r="C534" s="14" t="s">
        <v>2050</v>
      </c>
      <c r="D534" t="s">
        <v>2022</v>
      </c>
      <c r="E534" t="s">
        <v>366</v>
      </c>
      <c r="F534" t="s">
        <v>59</v>
      </c>
      <c r="G534">
        <v>21.04</v>
      </c>
      <c r="H534">
        <v>3.51</v>
      </c>
      <c r="I534" s="16">
        <v>3.86</v>
      </c>
      <c r="J534" s="16">
        <f t="shared" si="20"/>
        <v>4.2460000000000004</v>
      </c>
      <c r="K534" s="17">
        <f t="shared" si="21"/>
        <v>4.4389999999999992</v>
      </c>
      <c r="L534" s="14">
        <v>63103</v>
      </c>
      <c r="M534" s="15" t="s">
        <v>798</v>
      </c>
    </row>
    <row r="535" spans="1:13">
      <c r="A535" s="14" t="s">
        <v>2051</v>
      </c>
      <c r="B535" s="15" t="s">
        <v>2052</v>
      </c>
      <c r="C535" s="14" t="s">
        <v>2053</v>
      </c>
      <c r="D535" t="s">
        <v>1749</v>
      </c>
      <c r="E535" t="s">
        <v>366</v>
      </c>
      <c r="F535" t="s">
        <v>71</v>
      </c>
      <c r="G535">
        <v>8.07</v>
      </c>
      <c r="H535">
        <v>0.81</v>
      </c>
      <c r="I535" s="16">
        <v>0.89</v>
      </c>
      <c r="J535" s="16">
        <f t="shared" si="20"/>
        <v>0.97900000000000009</v>
      </c>
      <c r="K535" s="17">
        <f t="shared" si="21"/>
        <v>1.0234999999999999</v>
      </c>
      <c r="L535" s="14">
        <v>63103</v>
      </c>
      <c r="M535" s="15" t="s">
        <v>521</v>
      </c>
    </row>
    <row r="536" spans="1:13">
      <c r="A536" s="14" t="s">
        <v>2054</v>
      </c>
      <c r="B536" s="15" t="s">
        <v>2055</v>
      </c>
      <c r="C536" s="14" t="s">
        <v>2056</v>
      </c>
      <c r="D536" t="s">
        <v>901</v>
      </c>
      <c r="E536" t="s">
        <v>366</v>
      </c>
      <c r="F536" t="s">
        <v>71</v>
      </c>
      <c r="G536">
        <v>333.68</v>
      </c>
      <c r="H536">
        <v>0.28000000000000003</v>
      </c>
      <c r="I536" s="16">
        <v>0.31</v>
      </c>
      <c r="J536" s="16">
        <f t="shared" si="20"/>
        <v>0.34100000000000003</v>
      </c>
      <c r="K536" s="17">
        <f t="shared" si="21"/>
        <v>0.35649999999999998</v>
      </c>
      <c r="L536" s="14">
        <v>63103</v>
      </c>
      <c r="M536" s="15" t="s">
        <v>1923</v>
      </c>
    </row>
    <row r="537" spans="1:13">
      <c r="A537" s="14" t="s">
        <v>2057</v>
      </c>
      <c r="B537" s="15" t="s">
        <v>2058</v>
      </c>
      <c r="C537" s="14" t="s">
        <v>2059</v>
      </c>
      <c r="D537" t="s">
        <v>901</v>
      </c>
      <c r="E537" t="s">
        <v>366</v>
      </c>
      <c r="F537" t="s">
        <v>71</v>
      </c>
      <c r="G537">
        <v>358.79</v>
      </c>
      <c r="H537">
        <v>0.3</v>
      </c>
      <c r="I537" s="16">
        <v>0.33</v>
      </c>
      <c r="J537" s="16">
        <f t="shared" si="20"/>
        <v>0.36300000000000004</v>
      </c>
      <c r="K537" s="17">
        <f t="shared" si="21"/>
        <v>0.3795</v>
      </c>
      <c r="L537" s="14">
        <v>63103</v>
      </c>
      <c r="M537" s="15" t="s">
        <v>2060</v>
      </c>
    </row>
    <row r="538" spans="1:13">
      <c r="A538" s="14" t="s">
        <v>2061</v>
      </c>
      <c r="B538" s="15" t="s">
        <v>2062</v>
      </c>
      <c r="C538" s="14" t="s">
        <v>2063</v>
      </c>
      <c r="D538" t="s">
        <v>365</v>
      </c>
      <c r="E538" t="s">
        <v>366</v>
      </c>
      <c r="F538" t="s">
        <v>71</v>
      </c>
      <c r="G538">
        <v>282.36</v>
      </c>
      <c r="H538">
        <v>0.35</v>
      </c>
      <c r="I538" s="16">
        <v>0.39</v>
      </c>
      <c r="J538" s="16">
        <f t="shared" si="20"/>
        <v>0.42900000000000005</v>
      </c>
      <c r="K538" s="17">
        <f t="shared" si="21"/>
        <v>0.44849999999999995</v>
      </c>
      <c r="L538" s="14">
        <v>63103</v>
      </c>
      <c r="M538" s="15" t="s">
        <v>1923</v>
      </c>
    </row>
    <row r="539" spans="1:13">
      <c r="A539" s="14" t="s">
        <v>2064</v>
      </c>
      <c r="B539" s="15" t="s">
        <v>2065</v>
      </c>
      <c r="C539" s="14" t="s">
        <v>2066</v>
      </c>
      <c r="D539" t="s">
        <v>365</v>
      </c>
      <c r="E539" t="s">
        <v>366</v>
      </c>
      <c r="F539" t="s">
        <v>71</v>
      </c>
      <c r="G539">
        <v>315.45999999999998</v>
      </c>
      <c r="H539">
        <v>0.26</v>
      </c>
      <c r="I539" s="16">
        <v>0.28999999999999998</v>
      </c>
      <c r="J539" s="16">
        <f t="shared" si="20"/>
        <v>0.31900000000000001</v>
      </c>
      <c r="K539" s="17">
        <f t="shared" si="21"/>
        <v>0.33349999999999996</v>
      </c>
      <c r="L539" s="14">
        <v>63103</v>
      </c>
      <c r="M539" s="15" t="s">
        <v>2060</v>
      </c>
    </row>
    <row r="540" spans="1:13">
      <c r="A540" s="14" t="s">
        <v>2067</v>
      </c>
      <c r="B540" s="15" t="s">
        <v>2068</v>
      </c>
      <c r="C540" s="14" t="s">
        <v>2069</v>
      </c>
      <c r="D540" t="s">
        <v>897</v>
      </c>
      <c r="E540" t="s">
        <v>366</v>
      </c>
      <c r="F540" t="s">
        <v>71</v>
      </c>
      <c r="G540">
        <v>683.86</v>
      </c>
      <c r="H540">
        <v>0.56999999999999995</v>
      </c>
      <c r="I540" s="16">
        <v>0.63</v>
      </c>
      <c r="J540" s="16">
        <f t="shared" si="20"/>
        <v>0.69300000000000006</v>
      </c>
      <c r="K540" s="17">
        <f t="shared" si="21"/>
        <v>0.72449999999999992</v>
      </c>
      <c r="L540" s="14">
        <v>63103</v>
      </c>
      <c r="M540" s="15" t="s">
        <v>1923</v>
      </c>
    </row>
    <row r="541" spans="1:13">
      <c r="A541" s="14" t="s">
        <v>2070</v>
      </c>
      <c r="B541" s="15" t="s">
        <v>2071</v>
      </c>
      <c r="C541" s="14" t="s">
        <v>2072</v>
      </c>
      <c r="D541" t="s">
        <v>897</v>
      </c>
      <c r="E541" t="s">
        <v>366</v>
      </c>
      <c r="F541" t="s">
        <v>71</v>
      </c>
      <c r="G541">
        <v>67.94</v>
      </c>
      <c r="H541">
        <v>0.68</v>
      </c>
      <c r="I541" s="16">
        <v>0.75</v>
      </c>
      <c r="J541" s="16">
        <f t="shared" si="20"/>
        <v>0.82500000000000007</v>
      </c>
      <c r="K541" s="17">
        <f t="shared" si="21"/>
        <v>0.86249999999999993</v>
      </c>
      <c r="L541" s="14">
        <v>63103</v>
      </c>
      <c r="M541" s="15" t="s">
        <v>2060</v>
      </c>
    </row>
    <row r="542" spans="1:13">
      <c r="A542" s="14" t="s">
        <v>2073</v>
      </c>
      <c r="B542" s="23">
        <v>438393</v>
      </c>
      <c r="C542" s="14" t="s">
        <v>2074</v>
      </c>
      <c r="D542" t="s">
        <v>2075</v>
      </c>
      <c r="E542" t="s">
        <v>58</v>
      </c>
      <c r="F542" t="s">
        <v>194</v>
      </c>
      <c r="H542">
        <v>6.78</v>
      </c>
      <c r="I542" s="16">
        <v>7.46</v>
      </c>
      <c r="J542" s="16">
        <f t="shared" si="20"/>
        <v>8.2060000000000013</v>
      </c>
      <c r="K542" s="17">
        <f t="shared" si="21"/>
        <v>8.5789999999999988</v>
      </c>
      <c r="L542" s="14">
        <v>63005</v>
      </c>
      <c r="M542" s="15" t="s">
        <v>2076</v>
      </c>
    </row>
    <row r="543" spans="1:13">
      <c r="A543" s="14" t="s">
        <v>2077</v>
      </c>
      <c r="B543" s="15" t="s">
        <v>2078</v>
      </c>
      <c r="C543" s="14" t="s">
        <v>2079</v>
      </c>
      <c r="D543" t="s">
        <v>2080</v>
      </c>
      <c r="E543" t="s">
        <v>797</v>
      </c>
      <c r="F543" t="s">
        <v>59</v>
      </c>
      <c r="H543">
        <v>20.98</v>
      </c>
      <c r="I543" s="16">
        <v>23.08</v>
      </c>
      <c r="J543" s="16">
        <f t="shared" si="20"/>
        <v>25.388000000000002</v>
      </c>
      <c r="K543" s="17">
        <f t="shared" si="21"/>
        <v>26.541999999999994</v>
      </c>
      <c r="L543" s="14">
        <v>63103</v>
      </c>
      <c r="M543" s="15" t="s">
        <v>421</v>
      </c>
    </row>
    <row r="544" spans="1:13">
      <c r="A544" s="14" t="s">
        <v>2081</v>
      </c>
      <c r="B544" s="15" t="s">
        <v>2082</v>
      </c>
      <c r="C544" s="14" t="s">
        <v>2083</v>
      </c>
      <c r="D544" t="s">
        <v>1221</v>
      </c>
      <c r="E544" t="s">
        <v>1214</v>
      </c>
      <c r="F544" t="s">
        <v>59</v>
      </c>
      <c r="G544">
        <v>624.02</v>
      </c>
      <c r="H544">
        <v>12.48</v>
      </c>
      <c r="I544" s="16">
        <v>13.73</v>
      </c>
      <c r="J544" s="16">
        <f t="shared" si="20"/>
        <v>15.103000000000002</v>
      </c>
      <c r="K544" s="17">
        <f t="shared" si="21"/>
        <v>15.789499999999999</v>
      </c>
      <c r="L544" s="14">
        <v>63001</v>
      </c>
      <c r="M544" s="15">
        <v>112</v>
      </c>
    </row>
    <row r="545" spans="1:13">
      <c r="A545" s="14" t="s">
        <v>2084</v>
      </c>
      <c r="B545" s="15" t="s">
        <v>2085</v>
      </c>
      <c r="C545" s="14" t="s">
        <v>2086</v>
      </c>
      <c r="D545" t="s">
        <v>2087</v>
      </c>
      <c r="E545" t="s">
        <v>2088</v>
      </c>
      <c r="F545" t="s">
        <v>59</v>
      </c>
      <c r="G545">
        <v>220.79</v>
      </c>
      <c r="H545">
        <v>18.399999999999999</v>
      </c>
      <c r="I545" s="16">
        <v>20.239999999999998</v>
      </c>
      <c r="J545" s="16">
        <f t="shared" si="20"/>
        <v>22.263999999999999</v>
      </c>
      <c r="K545" s="17">
        <f t="shared" si="21"/>
        <v>23.275999999999996</v>
      </c>
      <c r="L545" s="14">
        <v>63005</v>
      </c>
      <c r="M545" s="15">
        <v>112</v>
      </c>
    </row>
    <row r="546" spans="1:13">
      <c r="A546" s="14" t="s">
        <v>2089</v>
      </c>
      <c r="B546" s="15">
        <v>792739</v>
      </c>
      <c r="C546" s="14" t="s">
        <v>2090</v>
      </c>
      <c r="D546" t="s">
        <v>142</v>
      </c>
      <c r="E546" t="s">
        <v>58</v>
      </c>
      <c r="F546" t="s">
        <v>194</v>
      </c>
      <c r="H546">
        <v>13.77</v>
      </c>
      <c r="I546" s="16">
        <v>15.15</v>
      </c>
      <c r="J546" s="16">
        <f t="shared" si="20"/>
        <v>16.665000000000003</v>
      </c>
      <c r="K546" s="17">
        <f t="shared" si="21"/>
        <v>17.422499999999999</v>
      </c>
      <c r="L546" s="14">
        <v>63005</v>
      </c>
      <c r="M546" s="15" t="s">
        <v>2027</v>
      </c>
    </row>
    <row r="547" spans="1:13">
      <c r="A547" s="14" t="s">
        <v>2091</v>
      </c>
      <c r="B547" s="15">
        <v>449456</v>
      </c>
      <c r="C547" s="14" t="s">
        <v>2092</v>
      </c>
      <c r="D547" t="s">
        <v>2093</v>
      </c>
      <c r="E547" t="s">
        <v>58</v>
      </c>
      <c r="F547" t="s">
        <v>194</v>
      </c>
      <c r="G547">
        <v>11.49</v>
      </c>
      <c r="H547">
        <v>1.92</v>
      </c>
      <c r="I547" s="16">
        <v>2.11</v>
      </c>
      <c r="J547" s="16">
        <f t="shared" si="20"/>
        <v>2.3210000000000002</v>
      </c>
      <c r="K547" s="17">
        <f t="shared" si="21"/>
        <v>2.4264999999999999</v>
      </c>
      <c r="L547" s="14">
        <v>63005</v>
      </c>
      <c r="M547" s="15" t="s">
        <v>2027</v>
      </c>
    </row>
    <row r="548" spans="1:13">
      <c r="A548" s="14" t="s">
        <v>2094</v>
      </c>
      <c r="B548" s="15" t="s">
        <v>2095</v>
      </c>
      <c r="C548" s="14" t="s">
        <v>2096</v>
      </c>
      <c r="D548" t="s">
        <v>679</v>
      </c>
      <c r="E548" t="s">
        <v>366</v>
      </c>
      <c r="F548" t="s">
        <v>59</v>
      </c>
      <c r="G548">
        <v>56.44</v>
      </c>
      <c r="H548">
        <v>4.7</v>
      </c>
      <c r="I548" s="16">
        <v>5.17</v>
      </c>
      <c r="J548" s="16">
        <f t="shared" si="20"/>
        <v>5.6870000000000003</v>
      </c>
      <c r="K548" s="17">
        <f t="shared" si="21"/>
        <v>5.9454999999999991</v>
      </c>
      <c r="L548" s="14">
        <v>63103</v>
      </c>
      <c r="M548" s="15" t="s">
        <v>798</v>
      </c>
    </row>
    <row r="549" spans="1:13">
      <c r="A549" s="14" t="s">
        <v>2097</v>
      </c>
      <c r="B549" s="15" t="s">
        <v>2098</v>
      </c>
      <c r="C549" s="14" t="s">
        <v>2099</v>
      </c>
      <c r="D549" t="s">
        <v>1533</v>
      </c>
      <c r="E549" t="s">
        <v>366</v>
      </c>
      <c r="F549" t="s">
        <v>59</v>
      </c>
      <c r="G549">
        <v>15.14</v>
      </c>
      <c r="H549">
        <v>1.26</v>
      </c>
      <c r="I549" s="16">
        <v>1.39</v>
      </c>
      <c r="J549" s="16">
        <f t="shared" si="20"/>
        <v>1.5289999999999999</v>
      </c>
      <c r="K549" s="17">
        <f t="shared" si="21"/>
        <v>1.5984999999999998</v>
      </c>
      <c r="L549" s="14">
        <v>63103</v>
      </c>
      <c r="M549" s="15" t="s">
        <v>1405</v>
      </c>
    </row>
    <row r="550" spans="1:13">
      <c r="A550" s="14" t="s">
        <v>2100</v>
      </c>
      <c r="B550" s="15" t="s">
        <v>2101</v>
      </c>
      <c r="C550" s="14" t="s">
        <v>2102</v>
      </c>
      <c r="D550" t="s">
        <v>1533</v>
      </c>
      <c r="E550" t="s">
        <v>366</v>
      </c>
      <c r="F550" t="s">
        <v>71</v>
      </c>
      <c r="G550">
        <v>403.21</v>
      </c>
      <c r="H550">
        <v>6.72</v>
      </c>
      <c r="I550" s="16">
        <v>7.39</v>
      </c>
      <c r="J550" s="16">
        <f t="shared" si="20"/>
        <v>8.1289999999999996</v>
      </c>
      <c r="K550" s="17">
        <f t="shared" si="21"/>
        <v>8.4984999999999982</v>
      </c>
      <c r="L550" s="14">
        <v>63103</v>
      </c>
      <c r="M550" s="15" t="s">
        <v>1405</v>
      </c>
    </row>
    <row r="551" spans="1:13">
      <c r="A551" s="14" t="s">
        <v>2103</v>
      </c>
      <c r="B551" s="15" t="s">
        <v>2104</v>
      </c>
      <c r="C551" s="14" t="s">
        <v>2105</v>
      </c>
      <c r="D551" t="s">
        <v>2106</v>
      </c>
      <c r="E551" t="s">
        <v>1396</v>
      </c>
      <c r="F551" t="s">
        <v>71</v>
      </c>
      <c r="G551">
        <v>232.6</v>
      </c>
      <c r="H551">
        <v>1.1599999999999999</v>
      </c>
      <c r="I551" s="16">
        <v>1.28</v>
      </c>
      <c r="J551" s="16">
        <f t="shared" si="20"/>
        <v>1.4080000000000001</v>
      </c>
      <c r="K551" s="17">
        <f t="shared" si="21"/>
        <v>1.472</v>
      </c>
      <c r="L551" s="14">
        <v>63001</v>
      </c>
      <c r="M551" s="15" t="s">
        <v>2107</v>
      </c>
    </row>
    <row r="552" spans="1:13">
      <c r="A552" s="14" t="s">
        <v>2108</v>
      </c>
      <c r="B552" s="15" t="s">
        <v>2109</v>
      </c>
      <c r="C552" s="14" t="s">
        <v>2110</v>
      </c>
      <c r="D552" t="s">
        <v>2111</v>
      </c>
      <c r="F552" t="s">
        <v>59</v>
      </c>
      <c r="G552">
        <v>64.709999999999994</v>
      </c>
      <c r="H552">
        <v>0.65</v>
      </c>
      <c r="I552" s="16">
        <v>0.71</v>
      </c>
      <c r="J552" s="16">
        <f t="shared" si="20"/>
        <v>0.78100000000000003</v>
      </c>
      <c r="K552" s="17">
        <f t="shared" si="21"/>
        <v>0.81649999999999989</v>
      </c>
      <c r="L552" s="14">
        <v>63001</v>
      </c>
      <c r="M552" s="15" t="s">
        <v>1758</v>
      </c>
    </row>
    <row r="553" spans="1:13">
      <c r="A553" s="14" t="s">
        <v>2112</v>
      </c>
      <c r="B553" s="15">
        <v>2835958</v>
      </c>
      <c r="C553" s="14" t="s">
        <v>2113</v>
      </c>
      <c r="D553" t="s">
        <v>2114</v>
      </c>
      <c r="E553" t="s">
        <v>366</v>
      </c>
      <c r="F553" t="s">
        <v>194</v>
      </c>
      <c r="G553">
        <v>2.82</v>
      </c>
      <c r="H553">
        <v>0.71</v>
      </c>
      <c r="I553" s="16">
        <v>0.78</v>
      </c>
      <c r="J553" s="16">
        <f t="shared" si="20"/>
        <v>0.8580000000000001</v>
      </c>
      <c r="K553" s="17">
        <f t="shared" si="21"/>
        <v>0.89699999999999991</v>
      </c>
      <c r="L553" s="14">
        <v>63001</v>
      </c>
      <c r="M553" s="15" t="s">
        <v>659</v>
      </c>
    </row>
    <row r="554" spans="1:13">
      <c r="A554" s="14" t="s">
        <v>2115</v>
      </c>
      <c r="B554" s="15" t="s">
        <v>2116</v>
      </c>
      <c r="C554" s="14" t="s">
        <v>2117</v>
      </c>
      <c r="D554">
        <v>1</v>
      </c>
      <c r="E554" t="s">
        <v>366</v>
      </c>
      <c r="F554" t="s">
        <v>71</v>
      </c>
      <c r="G554">
        <v>257.64999999999998</v>
      </c>
      <c r="H554">
        <v>4.29</v>
      </c>
      <c r="I554" s="16">
        <v>4.72</v>
      </c>
      <c r="J554" s="16">
        <f t="shared" si="20"/>
        <v>5.1920000000000002</v>
      </c>
      <c r="K554" s="17">
        <f t="shared" si="21"/>
        <v>5.427999999999999</v>
      </c>
      <c r="L554" s="14">
        <v>63001</v>
      </c>
      <c r="M554" s="15" t="s">
        <v>1405</v>
      </c>
    </row>
    <row r="555" spans="1:13">
      <c r="A555" s="14" t="s">
        <v>2118</v>
      </c>
      <c r="B555" s="15" t="s">
        <v>2119</v>
      </c>
      <c r="C555" s="14" t="s">
        <v>2120</v>
      </c>
      <c r="D555" t="s">
        <v>2121</v>
      </c>
      <c r="E555" t="s">
        <v>366</v>
      </c>
      <c r="F555" t="s">
        <v>71</v>
      </c>
      <c r="H555">
        <v>10.34</v>
      </c>
      <c r="I555" s="16">
        <v>11.37</v>
      </c>
      <c r="J555" s="16">
        <f t="shared" si="20"/>
        <v>12.507</v>
      </c>
      <c r="K555" s="17">
        <f t="shared" si="21"/>
        <v>13.075499999999998</v>
      </c>
      <c r="L555" s="14">
        <v>63103</v>
      </c>
      <c r="M555" s="15" t="s">
        <v>2122</v>
      </c>
    </row>
    <row r="556" spans="1:13">
      <c r="A556" s="14" t="s">
        <v>2123</v>
      </c>
      <c r="B556" s="15" t="s">
        <v>2124</v>
      </c>
      <c r="C556" s="14" t="s">
        <v>2125</v>
      </c>
      <c r="D556" t="s">
        <v>2126</v>
      </c>
      <c r="E556" t="s">
        <v>366</v>
      </c>
      <c r="F556" t="s">
        <v>71</v>
      </c>
      <c r="G556">
        <v>187.78</v>
      </c>
      <c r="H556">
        <v>3.76</v>
      </c>
      <c r="I556" s="16">
        <v>4.13</v>
      </c>
      <c r="J556" s="16">
        <f t="shared" si="20"/>
        <v>4.5430000000000001</v>
      </c>
      <c r="K556" s="17">
        <f t="shared" si="21"/>
        <v>4.7494999999999994</v>
      </c>
      <c r="L556" s="14">
        <v>63103</v>
      </c>
      <c r="M556" s="15" t="s">
        <v>1985</v>
      </c>
    </row>
    <row r="557" spans="1:13">
      <c r="A557" s="14" t="s">
        <v>2127</v>
      </c>
      <c r="B557" s="15" t="s">
        <v>2128</v>
      </c>
      <c r="C557" s="14" t="s">
        <v>2129</v>
      </c>
      <c r="D557" t="s">
        <v>2130</v>
      </c>
      <c r="E557" t="s">
        <v>366</v>
      </c>
      <c r="F557" t="s">
        <v>59</v>
      </c>
      <c r="G557">
        <v>182.43</v>
      </c>
      <c r="H557">
        <v>3.65</v>
      </c>
      <c r="I557" s="16">
        <v>4.01</v>
      </c>
      <c r="J557" s="16">
        <f t="shared" si="20"/>
        <v>4.4110000000000005</v>
      </c>
      <c r="K557" s="17">
        <f t="shared" si="21"/>
        <v>4.6114999999999995</v>
      </c>
      <c r="L557" s="14">
        <v>63103</v>
      </c>
      <c r="M557" s="15" t="s">
        <v>1985</v>
      </c>
    </row>
    <row r="558" spans="1:13">
      <c r="A558" s="14" t="s">
        <v>2131</v>
      </c>
      <c r="B558" s="15" t="s">
        <v>2132</v>
      </c>
      <c r="C558" s="14" t="s">
        <v>2133</v>
      </c>
      <c r="D558" t="s">
        <v>2134</v>
      </c>
      <c r="E558" t="s">
        <v>366</v>
      </c>
      <c r="F558" t="s">
        <v>71</v>
      </c>
      <c r="G558">
        <v>318.5</v>
      </c>
      <c r="H558">
        <v>6.37</v>
      </c>
      <c r="I558" s="16">
        <v>7.01</v>
      </c>
      <c r="J558" s="16">
        <f t="shared" si="20"/>
        <v>7.7110000000000003</v>
      </c>
      <c r="K558" s="17">
        <f t="shared" si="21"/>
        <v>8.0614999999999988</v>
      </c>
      <c r="L558" s="14">
        <v>63103</v>
      </c>
      <c r="M558" s="15" t="s">
        <v>1985</v>
      </c>
    </row>
    <row r="559" spans="1:13">
      <c r="A559" s="14" t="s">
        <v>2135</v>
      </c>
      <c r="B559" s="15" t="s">
        <v>2136</v>
      </c>
      <c r="C559" s="14" t="s">
        <v>2137</v>
      </c>
      <c r="D559" t="s">
        <v>2138</v>
      </c>
      <c r="E559" t="s">
        <v>366</v>
      </c>
      <c r="F559" t="s">
        <v>71</v>
      </c>
      <c r="G559">
        <v>237.64</v>
      </c>
      <c r="H559">
        <v>1.98</v>
      </c>
      <c r="I559" s="16">
        <v>2.1800000000000002</v>
      </c>
      <c r="J559" s="16">
        <f t="shared" si="20"/>
        <v>2.3980000000000006</v>
      </c>
      <c r="K559" s="17">
        <f t="shared" si="21"/>
        <v>2.5070000000000001</v>
      </c>
      <c r="L559" s="14">
        <v>63103</v>
      </c>
      <c r="M559" s="15" t="s">
        <v>1985</v>
      </c>
    </row>
    <row r="560" spans="1:13">
      <c r="A560" s="14" t="s">
        <v>2139</v>
      </c>
      <c r="B560" s="15" t="s">
        <v>2140</v>
      </c>
      <c r="C560" s="14" t="s">
        <v>2141</v>
      </c>
      <c r="D560" t="s">
        <v>2142</v>
      </c>
      <c r="E560" t="s">
        <v>366</v>
      </c>
      <c r="F560" t="s">
        <v>71</v>
      </c>
      <c r="G560">
        <v>104.89</v>
      </c>
      <c r="H560">
        <v>2.1</v>
      </c>
      <c r="I560" s="16">
        <v>2.31</v>
      </c>
      <c r="J560" s="16">
        <f t="shared" si="20"/>
        <v>2.5410000000000004</v>
      </c>
      <c r="K560" s="17">
        <f t="shared" si="21"/>
        <v>2.6564999999999999</v>
      </c>
      <c r="L560" s="14">
        <v>63103</v>
      </c>
      <c r="M560" s="15" t="s">
        <v>1985</v>
      </c>
    </row>
    <row r="561" spans="1:13">
      <c r="A561" s="14" t="s">
        <v>2143</v>
      </c>
      <c r="B561" s="15" t="s">
        <v>2144</v>
      </c>
      <c r="C561" s="14" t="s">
        <v>2145</v>
      </c>
      <c r="D561" t="s">
        <v>2146</v>
      </c>
      <c r="E561" t="s">
        <v>366</v>
      </c>
      <c r="F561" t="s">
        <v>71</v>
      </c>
      <c r="G561">
        <v>374.18</v>
      </c>
      <c r="H561">
        <v>3.74</v>
      </c>
      <c r="I561" s="16">
        <v>4.12</v>
      </c>
      <c r="J561" s="16">
        <f t="shared" si="20"/>
        <v>4.5320000000000009</v>
      </c>
      <c r="K561" s="17">
        <f t="shared" si="21"/>
        <v>4.7379999999999995</v>
      </c>
      <c r="L561" s="14">
        <v>63103</v>
      </c>
      <c r="M561" s="15" t="s">
        <v>1985</v>
      </c>
    </row>
    <row r="562" spans="1:13">
      <c r="A562" s="14" t="s">
        <v>2147</v>
      </c>
      <c r="B562" s="15" t="s">
        <v>2148</v>
      </c>
      <c r="C562" s="14" t="s">
        <v>2149</v>
      </c>
      <c r="D562" t="s">
        <v>2150</v>
      </c>
      <c r="E562" t="s">
        <v>366</v>
      </c>
      <c r="F562" t="s">
        <v>71</v>
      </c>
      <c r="H562">
        <v>16.32</v>
      </c>
      <c r="I562" s="16">
        <v>17.95</v>
      </c>
      <c r="J562" s="16">
        <f t="shared" si="20"/>
        <v>19.745000000000001</v>
      </c>
      <c r="K562" s="17">
        <f t="shared" si="21"/>
        <v>20.642499999999998</v>
      </c>
      <c r="L562" s="14">
        <v>63103</v>
      </c>
      <c r="M562" s="15" t="s">
        <v>1105</v>
      </c>
    </row>
    <row r="563" spans="1:13">
      <c r="A563" s="14" t="s">
        <v>2151</v>
      </c>
      <c r="B563" s="15" t="s">
        <v>2152</v>
      </c>
      <c r="C563" s="14" t="s">
        <v>2153</v>
      </c>
      <c r="D563" t="s">
        <v>2154</v>
      </c>
      <c r="E563" t="s">
        <v>366</v>
      </c>
      <c r="F563" t="s">
        <v>71</v>
      </c>
      <c r="H563">
        <v>21.83</v>
      </c>
      <c r="I563" s="16">
        <v>24.01</v>
      </c>
      <c r="J563" s="16">
        <f t="shared" si="20"/>
        <v>26.411000000000005</v>
      </c>
      <c r="K563" s="17">
        <f t="shared" si="21"/>
        <v>27.611499999999999</v>
      </c>
      <c r="L563" s="14">
        <v>63103</v>
      </c>
      <c r="M563" s="15" t="s">
        <v>1105</v>
      </c>
    </row>
    <row r="564" spans="1:13">
      <c r="A564" s="14" t="s">
        <v>2155</v>
      </c>
      <c r="B564" s="15" t="s">
        <v>2156</v>
      </c>
      <c r="C564" s="14" t="s">
        <v>2157</v>
      </c>
      <c r="D564" t="s">
        <v>2158</v>
      </c>
      <c r="E564" t="s">
        <v>366</v>
      </c>
      <c r="F564" t="s">
        <v>71</v>
      </c>
      <c r="H564">
        <v>4.53</v>
      </c>
      <c r="I564" s="16">
        <v>4.9800000000000004</v>
      </c>
      <c r="J564" s="16">
        <f t="shared" si="20"/>
        <v>5.4780000000000006</v>
      </c>
      <c r="K564" s="17">
        <f t="shared" si="21"/>
        <v>5.7270000000000003</v>
      </c>
      <c r="L564" s="14">
        <v>63103</v>
      </c>
      <c r="M564" s="15" t="s">
        <v>2159</v>
      </c>
    </row>
    <row r="565" spans="1:13">
      <c r="A565" s="14" t="s">
        <v>2160</v>
      </c>
      <c r="B565" s="15" t="s">
        <v>2161</v>
      </c>
      <c r="C565" s="14" t="s">
        <v>2162</v>
      </c>
      <c r="D565" t="s">
        <v>2163</v>
      </c>
      <c r="E565" t="s">
        <v>366</v>
      </c>
      <c r="F565" t="s">
        <v>71</v>
      </c>
      <c r="H565">
        <v>6.56</v>
      </c>
      <c r="I565" s="16">
        <v>7.22</v>
      </c>
      <c r="J565" s="16">
        <f t="shared" si="20"/>
        <v>7.9420000000000002</v>
      </c>
      <c r="K565" s="17">
        <f t="shared" si="21"/>
        <v>8.302999999999999</v>
      </c>
      <c r="L565" s="14">
        <v>63103</v>
      </c>
      <c r="M565" s="15" t="s">
        <v>2164</v>
      </c>
    </row>
    <row r="566" spans="1:13">
      <c r="A566" s="14" t="s">
        <v>2165</v>
      </c>
      <c r="B566" s="15" t="s">
        <v>2166</v>
      </c>
      <c r="C566" s="14" t="s">
        <v>2167</v>
      </c>
      <c r="D566" t="s">
        <v>2168</v>
      </c>
      <c r="E566" t="s">
        <v>366</v>
      </c>
      <c r="F566" t="s">
        <v>71</v>
      </c>
      <c r="H566">
        <v>8.93</v>
      </c>
      <c r="I566" s="16">
        <v>9.82</v>
      </c>
      <c r="J566" s="16">
        <f t="shared" si="20"/>
        <v>10.802000000000001</v>
      </c>
      <c r="K566" s="17">
        <f t="shared" si="21"/>
        <v>11.292999999999999</v>
      </c>
      <c r="L566" s="14">
        <v>63103</v>
      </c>
      <c r="M566" s="15" t="s">
        <v>2159</v>
      </c>
    </row>
    <row r="567" spans="1:13">
      <c r="A567" s="14" t="s">
        <v>2169</v>
      </c>
      <c r="B567" s="15" t="s">
        <v>2170</v>
      </c>
      <c r="C567" s="14" t="s">
        <v>2171</v>
      </c>
      <c r="D567" t="s">
        <v>365</v>
      </c>
      <c r="E567" t="s">
        <v>366</v>
      </c>
      <c r="F567" t="s">
        <v>71</v>
      </c>
      <c r="H567">
        <v>4.91</v>
      </c>
      <c r="I567" s="16">
        <v>5.4</v>
      </c>
      <c r="J567" s="16">
        <f t="shared" si="20"/>
        <v>5.9400000000000013</v>
      </c>
      <c r="K567" s="17">
        <f t="shared" si="21"/>
        <v>6.21</v>
      </c>
      <c r="L567" s="14">
        <v>63103</v>
      </c>
      <c r="M567" s="15" t="s">
        <v>368</v>
      </c>
    </row>
    <row r="568" spans="1:13">
      <c r="A568" s="14" t="s">
        <v>2172</v>
      </c>
      <c r="B568" s="15" t="s">
        <v>2173</v>
      </c>
      <c r="C568" s="14" t="s">
        <v>2174</v>
      </c>
      <c r="D568" t="s">
        <v>2175</v>
      </c>
      <c r="E568" t="s">
        <v>366</v>
      </c>
      <c r="F568" t="s">
        <v>71</v>
      </c>
      <c r="H568">
        <v>12.98</v>
      </c>
      <c r="I568" s="16">
        <v>14.28</v>
      </c>
      <c r="J568" s="16">
        <f t="shared" si="20"/>
        <v>15.708</v>
      </c>
      <c r="K568" s="17">
        <f t="shared" si="21"/>
        <v>16.421999999999997</v>
      </c>
      <c r="L568" s="14">
        <v>63103</v>
      </c>
      <c r="M568" s="15" t="s">
        <v>2176</v>
      </c>
    </row>
    <row r="569" spans="1:13">
      <c r="A569" s="14" t="s">
        <v>2177</v>
      </c>
      <c r="B569" s="15" t="s">
        <v>2178</v>
      </c>
      <c r="C569" s="14" t="s">
        <v>2179</v>
      </c>
      <c r="D569" t="s">
        <v>897</v>
      </c>
      <c r="E569" t="s">
        <v>366</v>
      </c>
      <c r="F569" t="s">
        <v>71</v>
      </c>
      <c r="H569">
        <v>13.68</v>
      </c>
      <c r="I569" s="16">
        <v>15.05</v>
      </c>
      <c r="J569" s="16">
        <f t="shared" si="20"/>
        <v>16.555000000000003</v>
      </c>
      <c r="K569" s="17">
        <f t="shared" si="21"/>
        <v>17.307500000000001</v>
      </c>
      <c r="L569" s="14">
        <v>63103</v>
      </c>
      <c r="M569" s="15" t="s">
        <v>2180</v>
      </c>
    </row>
    <row r="570" spans="1:13">
      <c r="A570" s="14" t="s">
        <v>2181</v>
      </c>
      <c r="B570" s="15" t="s">
        <v>2182</v>
      </c>
      <c r="C570" s="14" t="s">
        <v>2183</v>
      </c>
      <c r="D570" t="s">
        <v>2184</v>
      </c>
      <c r="E570" t="s">
        <v>366</v>
      </c>
      <c r="F570" t="s">
        <v>71</v>
      </c>
      <c r="H570">
        <v>22.98</v>
      </c>
      <c r="I570" s="16">
        <v>25.28</v>
      </c>
      <c r="J570" s="16">
        <f t="shared" si="20"/>
        <v>27.808000000000003</v>
      </c>
      <c r="K570" s="17">
        <f t="shared" si="21"/>
        <v>29.071999999999999</v>
      </c>
      <c r="L570" s="14">
        <v>63103</v>
      </c>
      <c r="M570" s="15" t="s">
        <v>2180</v>
      </c>
    </row>
    <row r="571" spans="1:13">
      <c r="A571" s="14" t="s">
        <v>2185</v>
      </c>
      <c r="B571" s="15" t="s">
        <v>2186</v>
      </c>
      <c r="C571" s="14" t="s">
        <v>2187</v>
      </c>
      <c r="D571" t="s">
        <v>365</v>
      </c>
      <c r="E571" t="s">
        <v>366</v>
      </c>
      <c r="F571" t="s">
        <v>71</v>
      </c>
      <c r="G571">
        <v>11.04</v>
      </c>
      <c r="H571">
        <v>0.11</v>
      </c>
      <c r="I571" s="16">
        <v>0.12</v>
      </c>
      <c r="J571" s="16">
        <f t="shared" si="20"/>
        <v>0.13200000000000001</v>
      </c>
      <c r="K571" s="17">
        <f t="shared" si="21"/>
        <v>0.13799999999999998</v>
      </c>
      <c r="L571" s="14">
        <v>63103</v>
      </c>
      <c r="M571" s="15" t="s">
        <v>368</v>
      </c>
    </row>
    <row r="572" spans="1:13">
      <c r="A572" s="14" t="s">
        <v>2188</v>
      </c>
      <c r="B572" s="15" t="s">
        <v>2189</v>
      </c>
      <c r="C572" s="14" t="s">
        <v>2190</v>
      </c>
      <c r="D572" t="s">
        <v>2158</v>
      </c>
      <c r="E572" t="s">
        <v>366</v>
      </c>
      <c r="F572" t="s">
        <v>71</v>
      </c>
      <c r="G572">
        <v>12.41</v>
      </c>
      <c r="H572">
        <v>2.0699999999999998</v>
      </c>
      <c r="I572" s="16">
        <v>2.2799999999999998</v>
      </c>
      <c r="J572" s="16">
        <f t="shared" si="20"/>
        <v>2.508</v>
      </c>
      <c r="K572" s="17">
        <f t="shared" si="21"/>
        <v>2.6219999999999994</v>
      </c>
      <c r="L572" s="14">
        <v>63103</v>
      </c>
      <c r="M572" s="15" t="s">
        <v>2191</v>
      </c>
    </row>
    <row r="573" spans="1:13">
      <c r="A573" s="14" t="s">
        <v>2192</v>
      </c>
      <c r="B573" s="15" t="s">
        <v>2193</v>
      </c>
      <c r="C573" s="14" t="s">
        <v>2194</v>
      </c>
      <c r="D573" t="s">
        <v>2163</v>
      </c>
      <c r="E573" t="s">
        <v>366</v>
      </c>
      <c r="F573" t="s">
        <v>71</v>
      </c>
      <c r="G573">
        <v>12.41</v>
      </c>
      <c r="H573">
        <v>2.0699999999999998</v>
      </c>
      <c r="I573" s="16">
        <v>2.2799999999999998</v>
      </c>
      <c r="J573" s="16">
        <f t="shared" si="20"/>
        <v>2.508</v>
      </c>
      <c r="K573" s="17">
        <f t="shared" si="21"/>
        <v>2.6219999999999994</v>
      </c>
      <c r="L573" s="14">
        <v>63103</v>
      </c>
      <c r="M573" s="15" t="s">
        <v>2191</v>
      </c>
    </row>
    <row r="574" spans="1:13">
      <c r="A574" s="14" t="s">
        <v>2195</v>
      </c>
      <c r="B574" s="15" t="s">
        <v>2196</v>
      </c>
      <c r="C574" s="14" t="s">
        <v>2197</v>
      </c>
      <c r="D574" t="s">
        <v>2168</v>
      </c>
      <c r="E574" t="s">
        <v>366</v>
      </c>
      <c r="F574" t="s">
        <v>71</v>
      </c>
      <c r="G574">
        <v>12.41</v>
      </c>
      <c r="H574">
        <v>2.0699999999999998</v>
      </c>
      <c r="I574" s="16">
        <v>2.2799999999999998</v>
      </c>
      <c r="J574" s="16">
        <f t="shared" si="20"/>
        <v>2.508</v>
      </c>
      <c r="K574" s="17">
        <f t="shared" si="21"/>
        <v>2.6219999999999994</v>
      </c>
      <c r="L574" s="14">
        <v>63103</v>
      </c>
      <c r="M574" s="15" t="s">
        <v>2191</v>
      </c>
    </row>
    <row r="575" spans="1:13">
      <c r="A575" s="14" t="s">
        <v>2198</v>
      </c>
      <c r="B575" s="15" t="s">
        <v>2199</v>
      </c>
      <c r="C575" s="14" t="s">
        <v>2200</v>
      </c>
      <c r="D575" t="s">
        <v>2201</v>
      </c>
      <c r="E575" t="s">
        <v>366</v>
      </c>
      <c r="F575" t="s">
        <v>71</v>
      </c>
      <c r="G575">
        <v>16.54</v>
      </c>
      <c r="H575">
        <v>2.76</v>
      </c>
      <c r="I575" s="16">
        <v>3.03</v>
      </c>
      <c r="J575" s="16">
        <f t="shared" si="20"/>
        <v>3.3330000000000002</v>
      </c>
      <c r="K575" s="17">
        <f t="shared" si="21"/>
        <v>3.4844999999999997</v>
      </c>
      <c r="L575" s="14">
        <v>63103</v>
      </c>
      <c r="M575" s="15" t="s">
        <v>2191</v>
      </c>
    </row>
    <row r="576" spans="1:13">
      <c r="A576" s="14" t="s">
        <v>2202</v>
      </c>
      <c r="B576" s="15" t="s">
        <v>2203</v>
      </c>
      <c r="C576" s="14" t="s">
        <v>2204</v>
      </c>
      <c r="D576" t="s">
        <v>2205</v>
      </c>
      <c r="E576" t="s">
        <v>366</v>
      </c>
      <c r="F576" t="s">
        <v>71</v>
      </c>
      <c r="G576">
        <v>20.65</v>
      </c>
      <c r="H576">
        <v>3.44</v>
      </c>
      <c r="I576" s="16">
        <v>3.79</v>
      </c>
      <c r="J576" s="16">
        <f t="shared" si="20"/>
        <v>4.1690000000000005</v>
      </c>
      <c r="K576" s="17">
        <f t="shared" si="21"/>
        <v>4.3584999999999994</v>
      </c>
      <c r="L576" s="14">
        <v>63103</v>
      </c>
      <c r="M576" s="15" t="s">
        <v>2191</v>
      </c>
    </row>
    <row r="577" spans="1:13">
      <c r="A577" s="14" t="s">
        <v>2206</v>
      </c>
      <c r="B577" s="15" t="s">
        <v>2207</v>
      </c>
      <c r="C577" s="14" t="s">
        <v>2208</v>
      </c>
      <c r="D577" t="s">
        <v>2209</v>
      </c>
      <c r="E577" t="s">
        <v>366</v>
      </c>
      <c r="F577" t="s">
        <v>71</v>
      </c>
      <c r="G577">
        <v>22.03</v>
      </c>
      <c r="H577">
        <v>3.67</v>
      </c>
      <c r="I577" s="16">
        <v>4.04</v>
      </c>
      <c r="J577" s="16">
        <f t="shared" si="20"/>
        <v>4.4440000000000008</v>
      </c>
      <c r="K577" s="17">
        <f t="shared" si="21"/>
        <v>4.6459999999999999</v>
      </c>
      <c r="L577" s="14">
        <v>63103</v>
      </c>
      <c r="M577" s="15" t="s">
        <v>2191</v>
      </c>
    </row>
    <row r="578" spans="1:13">
      <c r="A578" s="14" t="s">
        <v>2210</v>
      </c>
      <c r="B578" s="15" t="s">
        <v>2211</v>
      </c>
      <c r="C578" s="14" t="s">
        <v>2212</v>
      </c>
      <c r="D578" t="s">
        <v>2213</v>
      </c>
      <c r="E578" t="s">
        <v>366</v>
      </c>
      <c r="F578" t="s">
        <v>71</v>
      </c>
      <c r="G578">
        <v>29</v>
      </c>
      <c r="H578">
        <v>0.38</v>
      </c>
      <c r="I578" s="16">
        <v>0.42</v>
      </c>
      <c r="J578" s="16">
        <f t="shared" si="20"/>
        <v>0.46200000000000002</v>
      </c>
      <c r="K578" s="17">
        <f t="shared" si="21"/>
        <v>0.48299999999999993</v>
      </c>
      <c r="L578" s="14">
        <v>63103</v>
      </c>
      <c r="M578" s="15" t="s">
        <v>2214</v>
      </c>
    </row>
    <row r="579" spans="1:13">
      <c r="A579" s="14" t="s">
        <v>2215</v>
      </c>
      <c r="B579" s="15" t="s">
        <v>2216</v>
      </c>
      <c r="C579" s="14" t="s">
        <v>2217</v>
      </c>
      <c r="D579" t="s">
        <v>2218</v>
      </c>
      <c r="E579" t="s">
        <v>366</v>
      </c>
      <c r="F579" t="s">
        <v>71</v>
      </c>
      <c r="G579">
        <v>29.27</v>
      </c>
      <c r="H579">
        <v>0.28000000000000003</v>
      </c>
      <c r="I579" s="16">
        <v>0.31</v>
      </c>
      <c r="J579" s="16">
        <f t="shared" si="20"/>
        <v>0.34100000000000003</v>
      </c>
      <c r="K579" s="17">
        <f t="shared" si="21"/>
        <v>0.35649999999999998</v>
      </c>
      <c r="L579" s="14">
        <v>63103</v>
      </c>
      <c r="M579" s="15" t="s">
        <v>2219</v>
      </c>
    </row>
    <row r="580" spans="1:13">
      <c r="A580" s="14" t="s">
        <v>2220</v>
      </c>
      <c r="B580" s="15" t="s">
        <v>2221</v>
      </c>
      <c r="C580" s="14" t="s">
        <v>2222</v>
      </c>
      <c r="D580" t="s">
        <v>2223</v>
      </c>
      <c r="E580" t="s">
        <v>366</v>
      </c>
      <c r="F580" t="s">
        <v>71</v>
      </c>
      <c r="G580">
        <v>33.130000000000003</v>
      </c>
      <c r="H580">
        <v>0.18</v>
      </c>
      <c r="I580" s="16">
        <v>0.2</v>
      </c>
      <c r="J580" s="16">
        <f t="shared" ref="J580:J643" si="22">I580*1.1</f>
        <v>0.22000000000000003</v>
      </c>
      <c r="K580" s="17">
        <f t="shared" ref="K580:K643" si="23">I580*1.15</f>
        <v>0.22999999999999998</v>
      </c>
      <c r="L580" s="14">
        <v>63103</v>
      </c>
      <c r="M580" s="15" t="s">
        <v>2219</v>
      </c>
    </row>
    <row r="581" spans="1:13">
      <c r="A581" s="14" t="s">
        <v>2224</v>
      </c>
      <c r="B581" s="15" t="s">
        <v>2225</v>
      </c>
      <c r="C581" s="14" t="s">
        <v>2226</v>
      </c>
      <c r="D581" t="s">
        <v>2227</v>
      </c>
      <c r="E581" t="s">
        <v>366</v>
      </c>
      <c r="F581" t="s">
        <v>71</v>
      </c>
      <c r="G581">
        <v>29.48</v>
      </c>
      <c r="H581">
        <v>0.46</v>
      </c>
      <c r="I581" s="16">
        <v>0.51</v>
      </c>
      <c r="J581" s="16">
        <f t="shared" si="22"/>
        <v>0.56100000000000005</v>
      </c>
      <c r="K581" s="17">
        <f t="shared" si="23"/>
        <v>0.58649999999999991</v>
      </c>
      <c r="L581" s="14">
        <v>63103</v>
      </c>
      <c r="M581" s="15" t="s">
        <v>2228</v>
      </c>
    </row>
    <row r="582" spans="1:13">
      <c r="A582" s="14" t="s">
        <v>2229</v>
      </c>
      <c r="B582" s="15" t="s">
        <v>2230</v>
      </c>
      <c r="C582" s="14" t="s">
        <v>2231</v>
      </c>
      <c r="D582" t="s">
        <v>2232</v>
      </c>
      <c r="E582" t="s">
        <v>366</v>
      </c>
      <c r="F582" t="s">
        <v>71</v>
      </c>
      <c r="G582">
        <v>29</v>
      </c>
      <c r="H582">
        <v>0.55000000000000004</v>
      </c>
      <c r="I582" s="16">
        <v>0.6</v>
      </c>
      <c r="J582" s="16">
        <f t="shared" si="22"/>
        <v>0.66</v>
      </c>
      <c r="K582" s="17">
        <f t="shared" si="23"/>
        <v>0.69</v>
      </c>
      <c r="L582" s="14">
        <v>63103</v>
      </c>
      <c r="M582" s="15" t="s">
        <v>2233</v>
      </c>
    </row>
    <row r="583" spans="1:13">
      <c r="A583" s="14" t="s">
        <v>2234</v>
      </c>
      <c r="B583" s="15" t="s">
        <v>2235</v>
      </c>
      <c r="C583" s="14" t="s">
        <v>2236</v>
      </c>
      <c r="D583" t="s">
        <v>2237</v>
      </c>
      <c r="E583" t="s">
        <v>366</v>
      </c>
      <c r="F583" t="s">
        <v>71</v>
      </c>
      <c r="G583">
        <v>34.090000000000003</v>
      </c>
      <c r="H583">
        <v>0.85</v>
      </c>
      <c r="I583" s="16">
        <v>0.94</v>
      </c>
      <c r="J583" s="16">
        <f t="shared" si="22"/>
        <v>1.034</v>
      </c>
      <c r="K583" s="17">
        <f t="shared" si="23"/>
        <v>1.081</v>
      </c>
      <c r="L583" s="14">
        <v>63103</v>
      </c>
      <c r="M583" s="15" t="s">
        <v>2238</v>
      </c>
    </row>
    <row r="584" spans="1:13">
      <c r="A584" s="14" t="s">
        <v>2239</v>
      </c>
      <c r="B584" s="15" t="s">
        <v>2240</v>
      </c>
      <c r="C584" s="14" t="s">
        <v>2241</v>
      </c>
      <c r="D584" t="s">
        <v>2242</v>
      </c>
      <c r="E584" t="s">
        <v>366</v>
      </c>
      <c r="F584" t="s">
        <v>71</v>
      </c>
      <c r="G584">
        <v>71.41</v>
      </c>
      <c r="H584">
        <v>2.1</v>
      </c>
      <c r="I584" s="16">
        <v>2.31</v>
      </c>
      <c r="J584" s="16">
        <f t="shared" si="22"/>
        <v>2.5410000000000004</v>
      </c>
      <c r="K584" s="17">
        <f t="shared" si="23"/>
        <v>2.6564999999999999</v>
      </c>
      <c r="L584" s="14">
        <v>63103</v>
      </c>
      <c r="M584" s="15" t="s">
        <v>2243</v>
      </c>
    </row>
    <row r="585" spans="1:13">
      <c r="A585" s="14" t="s">
        <v>2244</v>
      </c>
      <c r="B585" s="15" t="s">
        <v>2245</v>
      </c>
      <c r="C585" s="14" t="s">
        <v>2246</v>
      </c>
      <c r="D585" t="s">
        <v>2247</v>
      </c>
      <c r="E585" t="s">
        <v>366</v>
      </c>
      <c r="F585" t="s">
        <v>71</v>
      </c>
      <c r="G585">
        <v>34.49</v>
      </c>
      <c r="H585">
        <v>1.19</v>
      </c>
      <c r="I585" s="16">
        <v>1.31</v>
      </c>
      <c r="J585" s="16">
        <f t="shared" si="22"/>
        <v>1.4410000000000003</v>
      </c>
      <c r="K585" s="17">
        <f t="shared" si="23"/>
        <v>1.5065</v>
      </c>
      <c r="L585" s="14">
        <v>63103</v>
      </c>
      <c r="M585" s="15" t="s">
        <v>2248</v>
      </c>
    </row>
    <row r="586" spans="1:13">
      <c r="A586" s="14" t="s">
        <v>2249</v>
      </c>
      <c r="B586" s="15" t="s">
        <v>2250</v>
      </c>
      <c r="C586" s="14" t="s">
        <v>2251</v>
      </c>
      <c r="D586" t="s">
        <v>2252</v>
      </c>
      <c r="E586" t="s">
        <v>366</v>
      </c>
      <c r="F586" t="s">
        <v>71</v>
      </c>
      <c r="G586">
        <v>34.090000000000003</v>
      </c>
      <c r="H586">
        <v>1.31</v>
      </c>
      <c r="I586" s="16">
        <v>1.44</v>
      </c>
      <c r="J586" s="16">
        <f t="shared" si="22"/>
        <v>1.5840000000000001</v>
      </c>
      <c r="K586" s="17">
        <f t="shared" si="23"/>
        <v>1.6559999999999999</v>
      </c>
      <c r="L586" s="14">
        <v>63103</v>
      </c>
      <c r="M586" s="15" t="s">
        <v>2248</v>
      </c>
    </row>
    <row r="587" spans="1:13">
      <c r="A587" s="14" t="s">
        <v>2253</v>
      </c>
      <c r="B587" s="15" t="s">
        <v>2254</v>
      </c>
      <c r="C587" s="14" t="s">
        <v>2255</v>
      </c>
      <c r="D587" t="s">
        <v>2256</v>
      </c>
      <c r="E587" t="s">
        <v>366</v>
      </c>
      <c r="F587" t="s">
        <v>71</v>
      </c>
      <c r="G587">
        <v>33.130000000000003</v>
      </c>
      <c r="H587">
        <v>1.51</v>
      </c>
      <c r="I587" s="16">
        <v>1.66</v>
      </c>
      <c r="J587" s="16">
        <f t="shared" si="22"/>
        <v>1.8260000000000001</v>
      </c>
      <c r="K587" s="17">
        <f t="shared" si="23"/>
        <v>1.9089999999999998</v>
      </c>
      <c r="L587" s="14">
        <v>63103</v>
      </c>
      <c r="M587" s="15" t="s">
        <v>2257</v>
      </c>
    </row>
    <row r="588" spans="1:13">
      <c r="A588" s="14" t="s">
        <v>2258</v>
      </c>
      <c r="B588" s="15" t="s">
        <v>2259</v>
      </c>
      <c r="C588" s="14" t="s">
        <v>2260</v>
      </c>
      <c r="D588" t="s">
        <v>2261</v>
      </c>
      <c r="E588" t="s">
        <v>366</v>
      </c>
      <c r="F588" t="s">
        <v>71</v>
      </c>
      <c r="G588">
        <v>327.19</v>
      </c>
      <c r="H588">
        <v>3.27</v>
      </c>
      <c r="I588" s="16">
        <v>3.6</v>
      </c>
      <c r="J588" s="16">
        <f t="shared" si="22"/>
        <v>3.9600000000000004</v>
      </c>
      <c r="K588" s="17">
        <f t="shared" si="23"/>
        <v>4.1399999999999997</v>
      </c>
      <c r="L588" s="14">
        <v>63103</v>
      </c>
      <c r="M588" s="15" t="s">
        <v>2262</v>
      </c>
    </row>
    <row r="589" spans="1:13">
      <c r="A589" s="14" t="s">
        <v>2263</v>
      </c>
      <c r="B589" s="15" t="s">
        <v>2264</v>
      </c>
      <c r="C589" s="14" t="s">
        <v>2265</v>
      </c>
      <c r="D589" t="s">
        <v>2266</v>
      </c>
      <c r="E589" t="s">
        <v>366</v>
      </c>
      <c r="F589" t="s">
        <v>71</v>
      </c>
      <c r="G589">
        <v>33.130000000000003</v>
      </c>
      <c r="H589">
        <v>2.0699999999999998</v>
      </c>
      <c r="I589" s="16">
        <v>2.2799999999999998</v>
      </c>
      <c r="J589" s="16">
        <f t="shared" si="22"/>
        <v>2.508</v>
      </c>
      <c r="K589" s="17">
        <f t="shared" si="23"/>
        <v>2.6219999999999994</v>
      </c>
      <c r="L589" s="14">
        <v>63103</v>
      </c>
      <c r="M589" s="15" t="s">
        <v>2262</v>
      </c>
    </row>
    <row r="590" spans="1:13">
      <c r="A590" s="14" t="s">
        <v>2267</v>
      </c>
      <c r="B590" s="15" t="s">
        <v>2268</v>
      </c>
      <c r="C590" s="14" t="s">
        <v>2269</v>
      </c>
      <c r="D590" t="s">
        <v>2270</v>
      </c>
      <c r="E590" t="s">
        <v>366</v>
      </c>
      <c r="F590" t="s">
        <v>71</v>
      </c>
      <c r="G590">
        <v>38.479999999999997</v>
      </c>
      <c r="H590">
        <v>2.96</v>
      </c>
      <c r="I590" s="16">
        <v>3.26</v>
      </c>
      <c r="J590" s="16">
        <f t="shared" si="22"/>
        <v>3.5859999999999999</v>
      </c>
      <c r="K590" s="17">
        <f t="shared" si="23"/>
        <v>3.7489999999999997</v>
      </c>
      <c r="L590" s="14">
        <v>63103</v>
      </c>
      <c r="M590" s="15" t="s">
        <v>2271</v>
      </c>
    </row>
    <row r="591" spans="1:13">
      <c r="A591" s="14" t="s">
        <v>2272</v>
      </c>
      <c r="B591" s="15" t="s">
        <v>2273</v>
      </c>
      <c r="C591" s="14" t="s">
        <v>2274</v>
      </c>
      <c r="D591" t="s">
        <v>2275</v>
      </c>
      <c r="E591" t="s">
        <v>366</v>
      </c>
      <c r="F591" t="s">
        <v>71</v>
      </c>
      <c r="G591">
        <v>76.84</v>
      </c>
      <c r="H591">
        <v>6.99</v>
      </c>
      <c r="I591" s="16">
        <v>7.68</v>
      </c>
      <c r="J591" s="16">
        <f t="shared" si="22"/>
        <v>8.4480000000000004</v>
      </c>
      <c r="K591" s="17">
        <f t="shared" si="23"/>
        <v>8.831999999999999</v>
      </c>
      <c r="L591" s="14">
        <v>63103</v>
      </c>
      <c r="M591" s="15" t="s">
        <v>2271</v>
      </c>
    </row>
    <row r="592" spans="1:13">
      <c r="A592" s="14" t="s">
        <v>2276</v>
      </c>
      <c r="B592" s="15" t="s">
        <v>2277</v>
      </c>
      <c r="C592" s="14" t="s">
        <v>2278</v>
      </c>
      <c r="D592" t="s">
        <v>2279</v>
      </c>
      <c r="E592" t="s">
        <v>366</v>
      </c>
      <c r="F592" t="s">
        <v>71</v>
      </c>
      <c r="G592">
        <v>37.21</v>
      </c>
      <c r="H592">
        <v>4.13</v>
      </c>
      <c r="I592" s="16">
        <v>4.55</v>
      </c>
      <c r="J592" s="16">
        <f t="shared" si="22"/>
        <v>5.0049999999999999</v>
      </c>
      <c r="K592" s="17">
        <f t="shared" si="23"/>
        <v>5.232499999999999</v>
      </c>
      <c r="L592" s="14">
        <v>63103</v>
      </c>
      <c r="M592" s="15" t="s">
        <v>2280</v>
      </c>
    </row>
    <row r="593" spans="1:13">
      <c r="A593" s="14" t="s">
        <v>2281</v>
      </c>
      <c r="B593" s="15" t="s">
        <v>2282</v>
      </c>
      <c r="C593" s="14" t="s">
        <v>2283</v>
      </c>
      <c r="D593" t="s">
        <v>2284</v>
      </c>
      <c r="E593" t="s">
        <v>366</v>
      </c>
      <c r="F593" t="s">
        <v>71</v>
      </c>
      <c r="G593">
        <v>35.909999999999997</v>
      </c>
      <c r="H593">
        <v>5.13</v>
      </c>
      <c r="I593" s="16">
        <v>5.64</v>
      </c>
      <c r="J593" s="16">
        <f t="shared" si="22"/>
        <v>6.2039999999999997</v>
      </c>
      <c r="K593" s="17">
        <f t="shared" si="23"/>
        <v>6.4859999999999989</v>
      </c>
      <c r="L593" s="14">
        <v>63103</v>
      </c>
      <c r="M593" s="15" t="s">
        <v>2285</v>
      </c>
    </row>
    <row r="594" spans="1:13">
      <c r="A594" s="14" t="s">
        <v>2286</v>
      </c>
      <c r="B594" s="15" t="s">
        <v>2287</v>
      </c>
      <c r="C594" s="14" t="s">
        <v>2288</v>
      </c>
      <c r="D594" t="s">
        <v>2289</v>
      </c>
      <c r="E594" t="s">
        <v>366</v>
      </c>
      <c r="F594" t="s">
        <v>71</v>
      </c>
      <c r="G594">
        <v>39.130000000000003</v>
      </c>
      <c r="H594">
        <v>6.52</v>
      </c>
      <c r="I594" s="16">
        <v>7.17</v>
      </c>
      <c r="J594" s="16">
        <f t="shared" si="22"/>
        <v>7.8870000000000005</v>
      </c>
      <c r="K594" s="17">
        <f t="shared" si="23"/>
        <v>8.2454999999999998</v>
      </c>
      <c r="L594" s="14">
        <v>63103</v>
      </c>
      <c r="M594" s="15" t="s">
        <v>2290</v>
      </c>
    </row>
    <row r="595" spans="1:13">
      <c r="A595" s="14" t="s">
        <v>2291</v>
      </c>
      <c r="B595" s="15" t="s">
        <v>2292</v>
      </c>
      <c r="C595" s="14" t="s">
        <v>2293</v>
      </c>
      <c r="D595" t="s">
        <v>2163</v>
      </c>
      <c r="E595" t="s">
        <v>366</v>
      </c>
      <c r="F595" t="s">
        <v>71</v>
      </c>
      <c r="G595">
        <v>76.78</v>
      </c>
      <c r="H595">
        <v>15.36</v>
      </c>
      <c r="I595" s="16">
        <v>16.89</v>
      </c>
      <c r="J595" s="16">
        <f t="shared" si="22"/>
        <v>18.579000000000001</v>
      </c>
      <c r="K595" s="17">
        <f t="shared" si="23"/>
        <v>19.423500000000001</v>
      </c>
      <c r="L595" s="14">
        <v>63103</v>
      </c>
      <c r="M595" s="15" t="s">
        <v>2294</v>
      </c>
    </row>
    <row r="596" spans="1:13">
      <c r="A596" s="14" t="s">
        <v>2295</v>
      </c>
      <c r="B596" s="15" t="s">
        <v>2296</v>
      </c>
      <c r="C596" s="14" t="s">
        <v>2297</v>
      </c>
      <c r="D596" t="s">
        <v>1221</v>
      </c>
      <c r="E596" t="s">
        <v>366</v>
      </c>
      <c r="F596" t="s">
        <v>59</v>
      </c>
      <c r="H596">
        <v>4.66</v>
      </c>
      <c r="I596" s="16">
        <v>5.13</v>
      </c>
      <c r="J596" s="16">
        <f t="shared" si="22"/>
        <v>5.6430000000000007</v>
      </c>
      <c r="K596" s="17">
        <f t="shared" si="23"/>
        <v>5.8994999999999997</v>
      </c>
      <c r="L596" s="14">
        <v>63103</v>
      </c>
      <c r="M596" s="15" t="s">
        <v>695</v>
      </c>
    </row>
    <row r="597" spans="1:13">
      <c r="A597" s="14" t="s">
        <v>2298</v>
      </c>
      <c r="B597" s="15" t="s">
        <v>2299</v>
      </c>
      <c r="C597" s="14" t="s">
        <v>2300</v>
      </c>
      <c r="D597" t="s">
        <v>1221</v>
      </c>
      <c r="E597" t="s">
        <v>366</v>
      </c>
      <c r="F597" t="s">
        <v>71</v>
      </c>
      <c r="H597">
        <v>2.17</v>
      </c>
      <c r="I597" s="16">
        <v>2.39</v>
      </c>
      <c r="J597" s="16">
        <f t="shared" si="22"/>
        <v>2.6290000000000004</v>
      </c>
      <c r="K597" s="17">
        <f t="shared" si="23"/>
        <v>2.7484999999999999</v>
      </c>
      <c r="L597" s="14">
        <v>63103</v>
      </c>
      <c r="M597" s="15" t="s">
        <v>2301</v>
      </c>
    </row>
    <row r="598" spans="1:13">
      <c r="A598" s="14" t="s">
        <v>2302</v>
      </c>
      <c r="B598" s="15" t="s">
        <v>2303</v>
      </c>
      <c r="C598" s="14" t="s">
        <v>2304</v>
      </c>
      <c r="D598" t="s">
        <v>1221</v>
      </c>
      <c r="E598" t="s">
        <v>366</v>
      </c>
      <c r="F598" t="s">
        <v>59</v>
      </c>
      <c r="G598">
        <v>40.520000000000003</v>
      </c>
      <c r="H598">
        <v>0.2</v>
      </c>
      <c r="I598" s="16">
        <v>0.22</v>
      </c>
      <c r="J598" s="16">
        <f t="shared" si="22"/>
        <v>0.24200000000000002</v>
      </c>
      <c r="K598" s="17">
        <f t="shared" si="23"/>
        <v>0.253</v>
      </c>
      <c r="L598" s="14">
        <v>63103</v>
      </c>
      <c r="M598" s="15" t="s">
        <v>2301</v>
      </c>
    </row>
    <row r="599" spans="1:13">
      <c r="A599" s="14" t="s">
        <v>2305</v>
      </c>
      <c r="B599" s="15" t="s">
        <v>2306</v>
      </c>
      <c r="C599" s="14" t="s">
        <v>2307</v>
      </c>
      <c r="D599" t="s">
        <v>1221</v>
      </c>
      <c r="E599" t="s">
        <v>1637</v>
      </c>
      <c r="F599" t="s">
        <v>71</v>
      </c>
      <c r="G599">
        <v>4.2</v>
      </c>
      <c r="H599">
        <v>0.01</v>
      </c>
      <c r="I599" s="16">
        <v>0.01</v>
      </c>
      <c r="J599" s="16">
        <f t="shared" si="22"/>
        <v>1.1000000000000001E-2</v>
      </c>
      <c r="K599" s="17">
        <f t="shared" si="23"/>
        <v>1.15E-2</v>
      </c>
      <c r="L599" s="14">
        <v>63001</v>
      </c>
      <c r="M599" s="15" t="s">
        <v>691</v>
      </c>
    </row>
    <row r="600" spans="1:13">
      <c r="A600" s="14" t="s">
        <v>2308</v>
      </c>
      <c r="B600" s="15" t="s">
        <v>2309</v>
      </c>
      <c r="C600" s="14" t="s">
        <v>2310</v>
      </c>
      <c r="D600" t="s">
        <v>1221</v>
      </c>
      <c r="E600" t="s">
        <v>797</v>
      </c>
      <c r="F600" t="s">
        <v>71</v>
      </c>
      <c r="G600">
        <v>81.17</v>
      </c>
      <c r="H600">
        <v>0.16</v>
      </c>
      <c r="I600" s="16">
        <v>0.18</v>
      </c>
      <c r="J600" s="16">
        <f t="shared" si="22"/>
        <v>0.19800000000000001</v>
      </c>
      <c r="K600" s="17">
        <f t="shared" si="23"/>
        <v>0.20699999999999999</v>
      </c>
      <c r="L600" s="14">
        <v>63001</v>
      </c>
      <c r="M600" s="15" t="s">
        <v>421</v>
      </c>
    </row>
    <row r="601" spans="1:13">
      <c r="A601" s="14" t="s">
        <v>2311</v>
      </c>
      <c r="B601" s="15" t="s">
        <v>2312</v>
      </c>
      <c r="C601" s="14" t="s">
        <v>2313</v>
      </c>
      <c r="D601" t="s">
        <v>1221</v>
      </c>
      <c r="E601" t="s">
        <v>797</v>
      </c>
      <c r="F601" t="s">
        <v>71</v>
      </c>
      <c r="G601">
        <v>69.48</v>
      </c>
      <c r="H601">
        <v>0.14000000000000001</v>
      </c>
      <c r="I601" s="16">
        <v>0.15</v>
      </c>
      <c r="J601" s="16">
        <f t="shared" si="22"/>
        <v>0.16500000000000001</v>
      </c>
      <c r="K601" s="17">
        <f t="shared" si="23"/>
        <v>0.17249999999999999</v>
      </c>
      <c r="L601" s="14">
        <v>63001</v>
      </c>
      <c r="M601" s="15" t="s">
        <v>421</v>
      </c>
    </row>
    <row r="602" spans="1:13">
      <c r="A602" s="14" t="s">
        <v>2314</v>
      </c>
      <c r="B602" s="15" t="s">
        <v>2315</v>
      </c>
      <c r="C602" s="14" t="s">
        <v>2316</v>
      </c>
      <c r="D602" t="s">
        <v>1096</v>
      </c>
      <c r="E602" t="s">
        <v>366</v>
      </c>
      <c r="F602" t="s">
        <v>59</v>
      </c>
      <c r="G602">
        <v>34.79</v>
      </c>
      <c r="H602">
        <v>0.35</v>
      </c>
      <c r="I602" s="16">
        <v>0.38</v>
      </c>
      <c r="J602" s="16">
        <f t="shared" si="22"/>
        <v>0.41800000000000004</v>
      </c>
      <c r="K602" s="17">
        <f t="shared" si="23"/>
        <v>0.43699999999999994</v>
      </c>
      <c r="L602" s="14">
        <v>63103</v>
      </c>
      <c r="M602" s="15" t="s">
        <v>1534</v>
      </c>
    </row>
    <row r="603" spans="1:13">
      <c r="A603" s="14" t="s">
        <v>2317</v>
      </c>
      <c r="B603" s="15" t="s">
        <v>2318</v>
      </c>
      <c r="C603" s="14" t="s">
        <v>2319</v>
      </c>
      <c r="D603" t="s">
        <v>1306</v>
      </c>
      <c r="E603" t="s">
        <v>366</v>
      </c>
      <c r="F603" t="s">
        <v>59</v>
      </c>
      <c r="G603">
        <v>107.37</v>
      </c>
      <c r="H603">
        <v>0.27</v>
      </c>
      <c r="I603" s="16">
        <v>0.3</v>
      </c>
      <c r="J603" s="16">
        <f t="shared" si="22"/>
        <v>0.33</v>
      </c>
      <c r="K603" s="17">
        <f t="shared" si="23"/>
        <v>0.34499999999999997</v>
      </c>
      <c r="L603" s="14">
        <v>63103</v>
      </c>
      <c r="M603" s="15" t="s">
        <v>1553</v>
      </c>
    </row>
    <row r="604" spans="1:13">
      <c r="A604" s="14" t="s">
        <v>2320</v>
      </c>
      <c r="B604" s="15" t="s">
        <v>2321</v>
      </c>
      <c r="C604" s="14" t="s">
        <v>2322</v>
      </c>
      <c r="D604" t="s">
        <v>2323</v>
      </c>
      <c r="E604" t="s">
        <v>366</v>
      </c>
      <c r="F604" t="s">
        <v>2324</v>
      </c>
      <c r="H604">
        <v>68</v>
      </c>
      <c r="I604" s="16">
        <v>74.8</v>
      </c>
      <c r="J604" s="16">
        <f t="shared" si="22"/>
        <v>82.28</v>
      </c>
      <c r="K604" s="17">
        <f t="shared" si="23"/>
        <v>86.02</v>
      </c>
      <c r="L604" s="14">
        <v>63005</v>
      </c>
      <c r="M604" s="15" t="s">
        <v>150</v>
      </c>
    </row>
    <row r="605" spans="1:13">
      <c r="A605" s="14" t="s">
        <v>2325</v>
      </c>
      <c r="B605" s="15" t="s">
        <v>2326</v>
      </c>
      <c r="C605" s="14" t="s">
        <v>2327</v>
      </c>
      <c r="D605" t="s">
        <v>2328</v>
      </c>
      <c r="E605" t="s">
        <v>366</v>
      </c>
      <c r="F605" t="s">
        <v>71</v>
      </c>
      <c r="G605">
        <v>81.040000000000006</v>
      </c>
      <c r="H605">
        <v>0.68</v>
      </c>
      <c r="I605" s="16">
        <v>0.74</v>
      </c>
      <c r="J605" s="16">
        <f t="shared" si="22"/>
        <v>0.81400000000000006</v>
      </c>
      <c r="K605" s="17">
        <f t="shared" si="23"/>
        <v>0.85099999999999998</v>
      </c>
      <c r="L605" s="14">
        <v>63103</v>
      </c>
      <c r="M605" s="15" t="s">
        <v>1534</v>
      </c>
    </row>
    <row r="606" spans="1:13">
      <c r="A606" s="14" t="s">
        <v>2329</v>
      </c>
      <c r="B606" s="15" t="s">
        <v>2330</v>
      </c>
      <c r="C606" s="14" t="s">
        <v>2331</v>
      </c>
      <c r="D606" t="s">
        <v>2332</v>
      </c>
      <c r="E606" t="s">
        <v>366</v>
      </c>
      <c r="F606" t="s">
        <v>71</v>
      </c>
      <c r="G606">
        <v>57.03</v>
      </c>
      <c r="H606">
        <v>7.0000000000000007E-2</v>
      </c>
      <c r="I606" s="16">
        <v>0.08</v>
      </c>
      <c r="J606" s="16">
        <f t="shared" si="22"/>
        <v>8.8000000000000009E-2</v>
      </c>
      <c r="K606" s="17">
        <f t="shared" si="23"/>
        <v>9.1999999999999998E-2</v>
      </c>
      <c r="L606" s="14">
        <v>63103</v>
      </c>
      <c r="M606" s="15" t="s">
        <v>1553</v>
      </c>
    </row>
    <row r="607" spans="1:13">
      <c r="A607" s="14" t="s">
        <v>2333</v>
      </c>
      <c r="B607" s="15" t="s">
        <v>2334</v>
      </c>
      <c r="C607" s="14" t="s">
        <v>2335</v>
      </c>
      <c r="D607" t="s">
        <v>2336</v>
      </c>
      <c r="E607" t="s">
        <v>366</v>
      </c>
      <c r="F607" t="s">
        <v>59</v>
      </c>
      <c r="G607">
        <v>13.11</v>
      </c>
      <c r="H607">
        <v>0.13</v>
      </c>
      <c r="I607" s="16">
        <v>0.14000000000000001</v>
      </c>
      <c r="J607" s="16">
        <f t="shared" si="22"/>
        <v>0.15400000000000003</v>
      </c>
      <c r="K607" s="17">
        <f t="shared" si="23"/>
        <v>0.161</v>
      </c>
      <c r="L607" s="14">
        <v>63103</v>
      </c>
      <c r="M607" s="15" t="s">
        <v>1553</v>
      </c>
    </row>
    <row r="608" spans="1:13">
      <c r="A608" s="14" t="s">
        <v>2337</v>
      </c>
      <c r="B608" s="15" t="s">
        <v>2338</v>
      </c>
      <c r="C608" s="14" t="s">
        <v>2339</v>
      </c>
      <c r="D608" t="s">
        <v>2340</v>
      </c>
      <c r="E608" t="s">
        <v>366</v>
      </c>
      <c r="F608" t="s">
        <v>59</v>
      </c>
      <c r="G608">
        <v>94.95</v>
      </c>
      <c r="H608">
        <v>0.19</v>
      </c>
      <c r="I608" s="16">
        <v>0.21</v>
      </c>
      <c r="J608" s="16">
        <f t="shared" si="22"/>
        <v>0.23100000000000001</v>
      </c>
      <c r="K608" s="17">
        <f t="shared" si="23"/>
        <v>0.24149999999999996</v>
      </c>
      <c r="L608" s="14">
        <v>63103</v>
      </c>
      <c r="M608" s="15" t="s">
        <v>1553</v>
      </c>
    </row>
    <row r="609" spans="1:13">
      <c r="A609" s="14" t="s">
        <v>2341</v>
      </c>
      <c r="B609" s="15" t="s">
        <v>2342</v>
      </c>
      <c r="C609" s="14" t="s">
        <v>2343</v>
      </c>
      <c r="D609" t="s">
        <v>1383</v>
      </c>
      <c r="E609" t="s">
        <v>366</v>
      </c>
      <c r="F609" t="s">
        <v>59</v>
      </c>
      <c r="G609">
        <v>20.91</v>
      </c>
      <c r="H609">
        <v>0.21</v>
      </c>
      <c r="I609" s="16">
        <v>0.23</v>
      </c>
      <c r="J609" s="16">
        <f t="shared" si="22"/>
        <v>0.25300000000000006</v>
      </c>
      <c r="K609" s="17">
        <f t="shared" si="23"/>
        <v>0.26450000000000001</v>
      </c>
      <c r="L609" s="14">
        <v>63103</v>
      </c>
      <c r="M609" s="15" t="s">
        <v>1553</v>
      </c>
    </row>
    <row r="610" spans="1:13">
      <c r="A610" s="14" t="s">
        <v>2344</v>
      </c>
      <c r="B610" s="15" t="s">
        <v>2345</v>
      </c>
      <c r="C610" s="14" t="s">
        <v>2346</v>
      </c>
      <c r="D610" t="s">
        <v>1263</v>
      </c>
      <c r="E610" t="s">
        <v>366</v>
      </c>
      <c r="F610" t="s">
        <v>59</v>
      </c>
      <c r="G610">
        <v>101.92</v>
      </c>
      <c r="H610">
        <v>0.64</v>
      </c>
      <c r="I610" s="16">
        <v>0.7</v>
      </c>
      <c r="J610" s="16">
        <f t="shared" si="22"/>
        <v>0.77</v>
      </c>
      <c r="K610" s="17">
        <f t="shared" si="23"/>
        <v>0.80499999999999994</v>
      </c>
      <c r="L610" s="14">
        <v>63103</v>
      </c>
      <c r="M610" s="15" t="s">
        <v>1553</v>
      </c>
    </row>
    <row r="611" spans="1:13">
      <c r="A611" s="14" t="s">
        <v>2347</v>
      </c>
      <c r="B611" s="15" t="s">
        <v>2348</v>
      </c>
      <c r="C611" s="14" t="s">
        <v>2349</v>
      </c>
      <c r="D611" t="s">
        <v>1221</v>
      </c>
      <c r="E611" t="s">
        <v>1738</v>
      </c>
      <c r="F611" t="s">
        <v>367</v>
      </c>
      <c r="H611">
        <v>7.75</v>
      </c>
      <c r="I611" s="16">
        <v>8.5299999999999994</v>
      </c>
      <c r="J611" s="16">
        <f t="shared" si="22"/>
        <v>9.3830000000000009</v>
      </c>
      <c r="K611" s="17">
        <f t="shared" si="23"/>
        <v>9.8094999999999981</v>
      </c>
      <c r="L611" s="14">
        <v>63103</v>
      </c>
      <c r="M611" s="15" t="s">
        <v>1534</v>
      </c>
    </row>
    <row r="612" spans="1:13">
      <c r="A612" s="14" t="s">
        <v>2350</v>
      </c>
      <c r="B612" s="15" t="s">
        <v>2351</v>
      </c>
      <c r="C612" s="14" t="s">
        <v>2352</v>
      </c>
      <c r="D612" t="s">
        <v>1221</v>
      </c>
      <c r="E612" t="s">
        <v>1738</v>
      </c>
      <c r="F612" t="s">
        <v>59</v>
      </c>
      <c r="G612">
        <v>44.72</v>
      </c>
      <c r="H612">
        <v>3.73</v>
      </c>
      <c r="I612" s="16">
        <v>4.0999999999999996</v>
      </c>
      <c r="J612" s="16">
        <f t="shared" si="22"/>
        <v>4.51</v>
      </c>
      <c r="K612" s="17">
        <f t="shared" si="23"/>
        <v>4.714999999999999</v>
      </c>
      <c r="L612" s="14">
        <v>63103</v>
      </c>
      <c r="M612" s="15" t="s">
        <v>2353</v>
      </c>
    </row>
    <row r="613" spans="1:13">
      <c r="A613" s="14" t="s">
        <v>2354</v>
      </c>
      <c r="B613" s="15">
        <v>468389</v>
      </c>
      <c r="C613" s="14" t="s">
        <v>2355</v>
      </c>
      <c r="D613" t="s">
        <v>1221</v>
      </c>
      <c r="E613" t="s">
        <v>1738</v>
      </c>
      <c r="F613" t="s">
        <v>194</v>
      </c>
      <c r="H613">
        <v>5.22</v>
      </c>
      <c r="I613" s="16">
        <v>5.74</v>
      </c>
      <c r="J613" s="16">
        <f t="shared" si="22"/>
        <v>6.3140000000000009</v>
      </c>
      <c r="K613" s="17">
        <f t="shared" si="23"/>
        <v>6.601</v>
      </c>
      <c r="L613" s="14">
        <v>63103</v>
      </c>
      <c r="M613" s="15" t="s">
        <v>2356</v>
      </c>
    </row>
    <row r="614" spans="1:13">
      <c r="A614" s="14" t="s">
        <v>2357</v>
      </c>
      <c r="B614" s="15" t="s">
        <v>2358</v>
      </c>
      <c r="C614" s="14" t="s">
        <v>2359</v>
      </c>
      <c r="D614" t="s">
        <v>1221</v>
      </c>
      <c r="E614" t="s">
        <v>1738</v>
      </c>
      <c r="F614" t="s">
        <v>194</v>
      </c>
      <c r="H614">
        <v>3.38</v>
      </c>
      <c r="I614" s="16">
        <v>3.72</v>
      </c>
      <c r="J614" s="16">
        <f t="shared" si="22"/>
        <v>4.0920000000000005</v>
      </c>
      <c r="K614" s="17">
        <f t="shared" si="23"/>
        <v>4.2779999999999996</v>
      </c>
      <c r="L614" s="14">
        <v>63103</v>
      </c>
      <c r="M614" s="15" t="s">
        <v>695</v>
      </c>
    </row>
    <row r="615" spans="1:13">
      <c r="A615" s="14" t="s">
        <v>2360</v>
      </c>
      <c r="B615" s="15" t="s">
        <v>2361</v>
      </c>
      <c r="C615" s="14" t="s">
        <v>2362</v>
      </c>
      <c r="D615" t="s">
        <v>1221</v>
      </c>
      <c r="E615" t="s">
        <v>1738</v>
      </c>
      <c r="F615" t="s">
        <v>658</v>
      </c>
      <c r="H615">
        <v>7.88</v>
      </c>
      <c r="I615" s="16">
        <v>8.67</v>
      </c>
      <c r="J615" s="16">
        <f t="shared" si="22"/>
        <v>9.5370000000000008</v>
      </c>
      <c r="K615" s="17">
        <f t="shared" si="23"/>
        <v>9.9704999999999995</v>
      </c>
      <c r="L615" s="14">
        <v>63103</v>
      </c>
      <c r="M615" s="15" t="s">
        <v>695</v>
      </c>
    </row>
    <row r="616" spans="1:13">
      <c r="A616" s="14" t="s">
        <v>2363</v>
      </c>
      <c r="B616" s="15" t="s">
        <v>2364</v>
      </c>
      <c r="C616" s="14" t="s">
        <v>2365</v>
      </c>
      <c r="D616" t="s">
        <v>1221</v>
      </c>
      <c r="E616" t="s">
        <v>1738</v>
      </c>
      <c r="F616" t="s">
        <v>71</v>
      </c>
      <c r="G616">
        <v>68.89</v>
      </c>
      <c r="H616">
        <v>5.74</v>
      </c>
      <c r="I616" s="16">
        <v>6.31</v>
      </c>
      <c r="J616" s="16">
        <f t="shared" si="22"/>
        <v>6.9409999999999998</v>
      </c>
      <c r="K616" s="17">
        <f t="shared" si="23"/>
        <v>7.2564999999999991</v>
      </c>
      <c r="L616" s="14">
        <v>63103</v>
      </c>
      <c r="M616" s="15" t="s">
        <v>2353</v>
      </c>
    </row>
    <row r="617" spans="1:13">
      <c r="A617" s="14" t="s">
        <v>2366</v>
      </c>
      <c r="B617" s="15" t="s">
        <v>2367</v>
      </c>
      <c r="C617" s="14" t="s">
        <v>2368</v>
      </c>
      <c r="D617" t="s">
        <v>1221</v>
      </c>
      <c r="E617" t="s">
        <v>1738</v>
      </c>
      <c r="F617" t="s">
        <v>71</v>
      </c>
      <c r="H617">
        <v>11.95</v>
      </c>
      <c r="I617" s="16">
        <v>13.15</v>
      </c>
      <c r="J617" s="16">
        <f t="shared" si="22"/>
        <v>14.465000000000002</v>
      </c>
      <c r="K617" s="17">
        <f t="shared" si="23"/>
        <v>15.122499999999999</v>
      </c>
      <c r="L617" s="14">
        <v>63103</v>
      </c>
      <c r="M617" s="15" t="s">
        <v>2369</v>
      </c>
    </row>
    <row r="618" spans="1:13">
      <c r="A618" s="14" t="s">
        <v>2370</v>
      </c>
      <c r="B618" s="15" t="s">
        <v>2371</v>
      </c>
      <c r="C618" s="14" t="s">
        <v>2372</v>
      </c>
      <c r="D618" t="s">
        <v>1221</v>
      </c>
      <c r="E618" t="s">
        <v>1738</v>
      </c>
      <c r="F618" t="s">
        <v>71</v>
      </c>
      <c r="H618">
        <v>7.75</v>
      </c>
      <c r="I618" s="16">
        <v>8.5299999999999994</v>
      </c>
      <c r="J618" s="16">
        <f t="shared" si="22"/>
        <v>9.3830000000000009</v>
      </c>
      <c r="K618" s="17">
        <f t="shared" si="23"/>
        <v>9.8094999999999981</v>
      </c>
      <c r="L618" s="14">
        <v>63103</v>
      </c>
      <c r="M618" s="15" t="s">
        <v>2373</v>
      </c>
    </row>
    <row r="619" spans="1:13">
      <c r="A619" s="14" t="s">
        <v>2374</v>
      </c>
      <c r="B619" s="15" t="s">
        <v>2375</v>
      </c>
      <c r="C619" s="14" t="s">
        <v>2376</v>
      </c>
      <c r="D619" t="s">
        <v>1221</v>
      </c>
      <c r="E619" t="s">
        <v>1738</v>
      </c>
      <c r="F619" t="s">
        <v>71</v>
      </c>
      <c r="G619">
        <v>70.319999999999993</v>
      </c>
      <c r="H619">
        <v>5.86</v>
      </c>
      <c r="I619" s="16">
        <v>6.45</v>
      </c>
      <c r="J619" s="16">
        <f t="shared" si="22"/>
        <v>7.0950000000000006</v>
      </c>
      <c r="K619" s="17">
        <f t="shared" si="23"/>
        <v>7.4174999999999995</v>
      </c>
      <c r="L619" s="14">
        <v>63103</v>
      </c>
      <c r="M619" s="15" t="s">
        <v>2353</v>
      </c>
    </row>
    <row r="620" spans="1:13">
      <c r="A620" s="14" t="s">
        <v>2377</v>
      </c>
      <c r="B620" s="15" t="s">
        <v>2378</v>
      </c>
      <c r="C620" s="14" t="s">
        <v>2379</v>
      </c>
      <c r="D620" t="s">
        <v>1221</v>
      </c>
      <c r="E620" t="s">
        <v>1738</v>
      </c>
      <c r="F620" t="s">
        <v>71</v>
      </c>
      <c r="H620">
        <v>11.95</v>
      </c>
      <c r="I620" s="16">
        <v>13.15</v>
      </c>
      <c r="J620" s="16">
        <f t="shared" si="22"/>
        <v>14.465000000000002</v>
      </c>
      <c r="K620" s="17">
        <f t="shared" si="23"/>
        <v>15.122499999999999</v>
      </c>
      <c r="L620" s="14">
        <v>63103</v>
      </c>
      <c r="M620" s="15" t="s">
        <v>2369</v>
      </c>
    </row>
    <row r="621" spans="1:13">
      <c r="A621" s="14" t="s">
        <v>2380</v>
      </c>
      <c r="B621" s="15" t="s">
        <v>2381</v>
      </c>
      <c r="C621" s="14" t="s">
        <v>2382</v>
      </c>
      <c r="D621" t="s">
        <v>1221</v>
      </c>
      <c r="E621" t="s">
        <v>1738</v>
      </c>
      <c r="F621" t="s">
        <v>367</v>
      </c>
      <c r="H621">
        <v>7.75</v>
      </c>
      <c r="I621" s="16">
        <v>8.5299999999999994</v>
      </c>
      <c r="J621" s="16">
        <f t="shared" si="22"/>
        <v>9.3830000000000009</v>
      </c>
      <c r="K621" s="17">
        <f t="shared" si="23"/>
        <v>9.8094999999999981</v>
      </c>
      <c r="L621" s="14">
        <v>63103</v>
      </c>
      <c r="M621" s="15" t="s">
        <v>2353</v>
      </c>
    </row>
    <row r="622" spans="1:13">
      <c r="A622" s="14" t="s">
        <v>2383</v>
      </c>
      <c r="B622" s="15" t="s">
        <v>2384</v>
      </c>
      <c r="C622" s="14" t="s">
        <v>2385</v>
      </c>
      <c r="D622" t="s">
        <v>1221</v>
      </c>
      <c r="E622" t="s">
        <v>1738</v>
      </c>
      <c r="F622" t="s">
        <v>71</v>
      </c>
      <c r="G622">
        <v>65.34</v>
      </c>
      <c r="H622">
        <v>5.45</v>
      </c>
      <c r="I622" s="16">
        <v>5.99</v>
      </c>
      <c r="J622" s="16">
        <f t="shared" si="22"/>
        <v>6.5890000000000004</v>
      </c>
      <c r="K622" s="17">
        <f t="shared" si="23"/>
        <v>6.8884999999999996</v>
      </c>
      <c r="L622" s="14">
        <v>63103</v>
      </c>
      <c r="M622" s="15" t="s">
        <v>2373</v>
      </c>
    </row>
    <row r="623" spans="1:13">
      <c r="A623" s="14" t="s">
        <v>2386</v>
      </c>
      <c r="B623" s="15" t="s">
        <v>2387</v>
      </c>
      <c r="C623" s="14" t="s">
        <v>2388</v>
      </c>
      <c r="D623" t="s">
        <v>1221</v>
      </c>
      <c r="E623" t="s">
        <v>1738</v>
      </c>
      <c r="F623" t="s">
        <v>658</v>
      </c>
      <c r="H623">
        <v>0.41</v>
      </c>
      <c r="I623" s="16">
        <v>0.45</v>
      </c>
      <c r="J623" s="16">
        <f t="shared" si="22"/>
        <v>0.49500000000000005</v>
      </c>
      <c r="K623" s="17">
        <f t="shared" si="23"/>
        <v>0.51749999999999996</v>
      </c>
      <c r="L623" s="14">
        <v>63103</v>
      </c>
      <c r="M623" s="15" t="s">
        <v>695</v>
      </c>
    </row>
    <row r="624" spans="1:13">
      <c r="A624" s="14" t="s">
        <v>2389</v>
      </c>
      <c r="B624" s="15" t="s">
        <v>2390</v>
      </c>
      <c r="C624" s="14" t="s">
        <v>2391</v>
      </c>
      <c r="D624" t="s">
        <v>1221</v>
      </c>
      <c r="E624" t="s">
        <v>1738</v>
      </c>
      <c r="F624" t="s">
        <v>59</v>
      </c>
      <c r="G624">
        <v>42.52</v>
      </c>
      <c r="H624">
        <v>3.54</v>
      </c>
      <c r="I624" s="16">
        <v>3.9</v>
      </c>
      <c r="J624" s="16">
        <f t="shared" si="22"/>
        <v>4.29</v>
      </c>
      <c r="K624" s="17">
        <f t="shared" si="23"/>
        <v>4.4849999999999994</v>
      </c>
      <c r="L624" s="14">
        <v>63103</v>
      </c>
      <c r="M624" s="15" t="s">
        <v>2373</v>
      </c>
    </row>
    <row r="625" spans="1:13">
      <c r="A625" s="14" t="s">
        <v>2392</v>
      </c>
      <c r="B625" s="15" t="s">
        <v>2393</v>
      </c>
      <c r="C625" s="14" t="s">
        <v>2394</v>
      </c>
      <c r="D625" t="s">
        <v>1221</v>
      </c>
      <c r="E625" t="s">
        <v>1738</v>
      </c>
      <c r="F625" t="s">
        <v>59</v>
      </c>
      <c r="H625">
        <v>8.9499999999999993</v>
      </c>
      <c r="I625" s="16">
        <v>9.85</v>
      </c>
      <c r="J625" s="16">
        <f t="shared" si="22"/>
        <v>10.835000000000001</v>
      </c>
      <c r="K625" s="17">
        <f t="shared" si="23"/>
        <v>11.327499999999999</v>
      </c>
      <c r="L625" s="14">
        <v>63103</v>
      </c>
      <c r="M625" s="15" t="s">
        <v>2369</v>
      </c>
    </row>
    <row r="626" spans="1:13">
      <c r="A626" s="14" t="s">
        <v>2395</v>
      </c>
      <c r="B626" s="15" t="s">
        <v>2396</v>
      </c>
      <c r="C626" s="14" t="s">
        <v>2397</v>
      </c>
      <c r="D626" t="s">
        <v>1221</v>
      </c>
      <c r="E626" t="s">
        <v>1738</v>
      </c>
      <c r="F626" t="s">
        <v>59</v>
      </c>
      <c r="G626">
        <v>47.55</v>
      </c>
      <c r="H626">
        <v>1.98</v>
      </c>
      <c r="I626" s="16">
        <v>2.1800000000000002</v>
      </c>
      <c r="J626" s="16">
        <f t="shared" si="22"/>
        <v>2.3980000000000006</v>
      </c>
      <c r="K626" s="17">
        <f t="shared" si="23"/>
        <v>2.5070000000000001</v>
      </c>
      <c r="L626" s="14">
        <v>63103</v>
      </c>
      <c r="M626" s="15" t="s">
        <v>2369</v>
      </c>
    </row>
    <row r="627" spans="1:13">
      <c r="A627" s="14" t="s">
        <v>2398</v>
      </c>
      <c r="B627" s="15" t="s">
        <v>2399</v>
      </c>
      <c r="C627" s="14" t="s">
        <v>2400</v>
      </c>
      <c r="D627" t="s">
        <v>1221</v>
      </c>
      <c r="E627" t="s">
        <v>1738</v>
      </c>
      <c r="F627" t="s">
        <v>71</v>
      </c>
      <c r="G627">
        <v>42.86</v>
      </c>
      <c r="H627">
        <v>3.57</v>
      </c>
      <c r="I627" s="16">
        <v>3.93</v>
      </c>
      <c r="J627" s="16">
        <f t="shared" si="22"/>
        <v>4.3230000000000004</v>
      </c>
      <c r="K627" s="17">
        <f t="shared" si="23"/>
        <v>4.5194999999999999</v>
      </c>
      <c r="L627" s="14">
        <v>63103</v>
      </c>
      <c r="M627" s="15" t="s">
        <v>2373</v>
      </c>
    </row>
    <row r="628" spans="1:13">
      <c r="A628" s="14" t="s">
        <v>2401</v>
      </c>
      <c r="B628" s="15" t="s">
        <v>2402</v>
      </c>
      <c r="C628" s="14" t="s">
        <v>2403</v>
      </c>
      <c r="D628" t="s">
        <v>1221</v>
      </c>
      <c r="E628" t="s">
        <v>1738</v>
      </c>
      <c r="F628" t="s">
        <v>71</v>
      </c>
      <c r="H628">
        <v>10.5</v>
      </c>
      <c r="I628" s="16">
        <v>11.55</v>
      </c>
      <c r="J628" s="16">
        <f t="shared" si="22"/>
        <v>12.705000000000002</v>
      </c>
      <c r="K628" s="17">
        <f t="shared" si="23"/>
        <v>13.282500000000001</v>
      </c>
      <c r="L628" s="14">
        <v>63103</v>
      </c>
      <c r="M628" s="15" t="s">
        <v>2369</v>
      </c>
    </row>
    <row r="629" spans="1:13" ht="30">
      <c r="A629" s="14" t="s">
        <v>2404</v>
      </c>
      <c r="B629" s="15" t="s">
        <v>2405</v>
      </c>
      <c r="C629" s="24" t="s">
        <v>2406</v>
      </c>
      <c r="D629" t="s">
        <v>2407</v>
      </c>
      <c r="E629" t="s">
        <v>366</v>
      </c>
      <c r="F629" t="s">
        <v>59</v>
      </c>
      <c r="G629">
        <v>77.64</v>
      </c>
      <c r="H629">
        <v>0.08</v>
      </c>
      <c r="I629" s="16">
        <v>0.09</v>
      </c>
      <c r="J629" s="16">
        <f t="shared" si="22"/>
        <v>9.9000000000000005E-2</v>
      </c>
      <c r="K629" s="17">
        <f t="shared" si="23"/>
        <v>0.10349999999999999</v>
      </c>
      <c r="L629" s="14">
        <v>63103</v>
      </c>
      <c r="M629" s="15" t="s">
        <v>2408</v>
      </c>
    </row>
    <row r="630" spans="1:13">
      <c r="A630" s="14" t="s">
        <v>2409</v>
      </c>
      <c r="B630" s="15" t="s">
        <v>2410</v>
      </c>
      <c r="C630" s="14" t="s">
        <v>2411</v>
      </c>
      <c r="D630" t="s">
        <v>2412</v>
      </c>
      <c r="E630" t="s">
        <v>366</v>
      </c>
      <c r="F630" t="s">
        <v>59</v>
      </c>
      <c r="G630">
        <v>30.29</v>
      </c>
      <c r="H630">
        <v>0.03</v>
      </c>
      <c r="I630" s="16">
        <v>0.03</v>
      </c>
      <c r="J630" s="16">
        <f t="shared" si="22"/>
        <v>3.3000000000000002E-2</v>
      </c>
      <c r="K630" s="17">
        <f t="shared" si="23"/>
        <v>3.4499999999999996E-2</v>
      </c>
      <c r="L630" s="14">
        <v>63103</v>
      </c>
      <c r="M630" s="15" t="s">
        <v>2408</v>
      </c>
    </row>
    <row r="631" spans="1:13">
      <c r="A631" s="14" t="s">
        <v>2413</v>
      </c>
      <c r="B631" s="15" t="s">
        <v>2414</v>
      </c>
      <c r="C631" s="14" t="s">
        <v>2415</v>
      </c>
      <c r="D631" t="s">
        <v>2416</v>
      </c>
      <c r="E631" t="s">
        <v>366</v>
      </c>
      <c r="F631" t="s">
        <v>59</v>
      </c>
      <c r="G631">
        <v>40.96</v>
      </c>
      <c r="H631">
        <v>0.56999999999999995</v>
      </c>
      <c r="I631" s="16">
        <v>0.63</v>
      </c>
      <c r="J631" s="16">
        <f t="shared" si="22"/>
        <v>0.69300000000000006</v>
      </c>
      <c r="K631" s="17">
        <f t="shared" si="23"/>
        <v>0.72449999999999992</v>
      </c>
      <c r="L631" s="14">
        <v>63103</v>
      </c>
      <c r="M631" s="15" t="s">
        <v>2408</v>
      </c>
    </row>
    <row r="632" spans="1:13">
      <c r="A632" s="14" t="s">
        <v>2417</v>
      </c>
      <c r="B632" s="15" t="s">
        <v>2418</v>
      </c>
      <c r="C632" s="14" t="s">
        <v>2419</v>
      </c>
      <c r="D632" t="s">
        <v>2420</v>
      </c>
      <c r="E632" t="s">
        <v>366</v>
      </c>
      <c r="F632" t="s">
        <v>59</v>
      </c>
      <c r="G632">
        <v>383.66</v>
      </c>
      <c r="H632">
        <v>0.53</v>
      </c>
      <c r="I632" s="16">
        <v>0.59</v>
      </c>
      <c r="J632" s="16">
        <f t="shared" si="22"/>
        <v>0.64900000000000002</v>
      </c>
      <c r="K632" s="17">
        <f t="shared" si="23"/>
        <v>0.67849999999999988</v>
      </c>
      <c r="L632" s="14">
        <v>63103</v>
      </c>
      <c r="M632" s="15" t="s">
        <v>2408</v>
      </c>
    </row>
    <row r="633" spans="1:13">
      <c r="A633" s="14" t="s">
        <v>2421</v>
      </c>
      <c r="B633" s="15" t="s">
        <v>2422</v>
      </c>
      <c r="C633" s="14" t="s">
        <v>2423</v>
      </c>
      <c r="D633" t="s">
        <v>2424</v>
      </c>
      <c r="E633" t="s">
        <v>366</v>
      </c>
      <c r="F633" t="s">
        <v>59</v>
      </c>
      <c r="G633">
        <v>253.96</v>
      </c>
      <c r="H633">
        <v>0.44</v>
      </c>
      <c r="I633" s="16">
        <v>0.48</v>
      </c>
      <c r="J633" s="16">
        <f t="shared" si="22"/>
        <v>0.52800000000000002</v>
      </c>
      <c r="K633" s="17">
        <f t="shared" si="23"/>
        <v>0.55199999999999994</v>
      </c>
      <c r="L633" s="14">
        <v>63103</v>
      </c>
      <c r="M633" s="15" t="s">
        <v>2408</v>
      </c>
    </row>
    <row r="634" spans="1:13">
      <c r="A634" s="14" t="s">
        <v>2425</v>
      </c>
      <c r="B634" s="15" t="s">
        <v>2426</v>
      </c>
      <c r="C634" s="14" t="s">
        <v>2427</v>
      </c>
      <c r="D634" t="s">
        <v>2428</v>
      </c>
      <c r="E634" t="s">
        <v>366</v>
      </c>
      <c r="F634" t="s">
        <v>71</v>
      </c>
      <c r="G634">
        <v>53.34</v>
      </c>
      <c r="H634">
        <v>0.74</v>
      </c>
      <c r="I634" s="16">
        <v>0.81</v>
      </c>
      <c r="J634" s="16">
        <f t="shared" si="22"/>
        <v>0.89100000000000013</v>
      </c>
      <c r="K634" s="17">
        <f t="shared" si="23"/>
        <v>0.93149999999999999</v>
      </c>
      <c r="L634" s="14">
        <v>63103</v>
      </c>
      <c r="M634" s="15" t="s">
        <v>2408</v>
      </c>
    </row>
    <row r="635" spans="1:13">
      <c r="A635" s="14" t="s">
        <v>2429</v>
      </c>
      <c r="B635" s="15" t="s">
        <v>2430</v>
      </c>
      <c r="C635" s="14" t="s">
        <v>2431</v>
      </c>
      <c r="D635" t="s">
        <v>2428</v>
      </c>
      <c r="E635" t="s">
        <v>366</v>
      </c>
      <c r="H635">
        <v>5.5</v>
      </c>
      <c r="I635" s="16">
        <v>6.05</v>
      </c>
      <c r="J635" s="16">
        <f t="shared" si="22"/>
        <v>6.6550000000000002</v>
      </c>
      <c r="K635" s="17">
        <f t="shared" si="23"/>
        <v>6.9574999999999996</v>
      </c>
      <c r="L635" s="14">
        <v>63103</v>
      </c>
      <c r="M635" s="15" t="s">
        <v>1952</v>
      </c>
    </row>
    <row r="636" spans="1:13">
      <c r="A636" s="14" t="s">
        <v>2432</v>
      </c>
      <c r="B636" s="15" t="s">
        <v>2433</v>
      </c>
      <c r="C636" s="14" t="s">
        <v>2434</v>
      </c>
      <c r="D636" t="s">
        <v>2435</v>
      </c>
      <c r="E636" t="s">
        <v>366</v>
      </c>
      <c r="F636" t="s">
        <v>59</v>
      </c>
      <c r="G636">
        <v>413.49</v>
      </c>
      <c r="H636">
        <v>0.96</v>
      </c>
      <c r="I636" s="16">
        <v>1.05</v>
      </c>
      <c r="J636" s="16">
        <f t="shared" si="22"/>
        <v>1.1550000000000002</v>
      </c>
      <c r="K636" s="17">
        <f t="shared" si="23"/>
        <v>1.2075</v>
      </c>
      <c r="L636" s="14">
        <v>63103</v>
      </c>
      <c r="M636" s="15" t="s">
        <v>2408</v>
      </c>
    </row>
    <row r="637" spans="1:13">
      <c r="A637" s="14" t="s">
        <v>2436</v>
      </c>
      <c r="B637" s="15"/>
      <c r="C637" s="14" t="s">
        <v>2437</v>
      </c>
      <c r="D637" t="s">
        <v>2438</v>
      </c>
      <c r="E637" t="s">
        <v>366</v>
      </c>
      <c r="H637">
        <v>0.35</v>
      </c>
      <c r="I637" s="16">
        <v>0.39</v>
      </c>
      <c r="J637" s="16">
        <f t="shared" si="22"/>
        <v>0.42900000000000005</v>
      </c>
      <c r="K637" s="17">
        <f t="shared" si="23"/>
        <v>0.44849999999999995</v>
      </c>
      <c r="L637" s="14">
        <v>63103</v>
      </c>
      <c r="M637" s="15" t="s">
        <v>2408</v>
      </c>
    </row>
    <row r="638" spans="1:13">
      <c r="A638" s="14" t="s">
        <v>2439</v>
      </c>
      <c r="B638" s="15" t="s">
        <v>2440</v>
      </c>
      <c r="C638" s="14" t="s">
        <v>2441</v>
      </c>
      <c r="D638" t="s">
        <v>2442</v>
      </c>
      <c r="E638" t="s">
        <v>366</v>
      </c>
      <c r="F638" t="s">
        <v>59</v>
      </c>
      <c r="G638">
        <v>126.26</v>
      </c>
      <c r="H638">
        <v>0.25</v>
      </c>
      <c r="I638" s="16">
        <v>0.28000000000000003</v>
      </c>
      <c r="J638" s="16">
        <f t="shared" si="22"/>
        <v>0.30800000000000005</v>
      </c>
      <c r="K638" s="17">
        <f t="shared" si="23"/>
        <v>0.32200000000000001</v>
      </c>
      <c r="L638" s="14">
        <v>63103</v>
      </c>
      <c r="M638" s="15" t="s">
        <v>1952</v>
      </c>
    </row>
    <row r="639" spans="1:13">
      <c r="A639" s="14" t="s">
        <v>2443</v>
      </c>
      <c r="B639" s="15"/>
      <c r="C639" s="14" t="s">
        <v>2444</v>
      </c>
      <c r="D639" t="s">
        <v>2445</v>
      </c>
      <c r="E639" t="s">
        <v>366</v>
      </c>
      <c r="F639" t="s">
        <v>2446</v>
      </c>
      <c r="H639">
        <v>13.13</v>
      </c>
      <c r="I639" s="16">
        <v>14.44</v>
      </c>
      <c r="J639" s="16">
        <f t="shared" si="22"/>
        <v>15.884</v>
      </c>
      <c r="K639" s="17">
        <f t="shared" si="23"/>
        <v>16.605999999999998</v>
      </c>
      <c r="L639" s="14">
        <v>63103</v>
      </c>
      <c r="M639" s="15" t="s">
        <v>1952</v>
      </c>
    </row>
    <row r="640" spans="1:13">
      <c r="A640" s="14" t="s">
        <v>2447</v>
      </c>
      <c r="B640" s="15" t="s">
        <v>2448</v>
      </c>
      <c r="C640" s="14" t="s">
        <v>2449</v>
      </c>
      <c r="D640" t="s">
        <v>2445</v>
      </c>
      <c r="E640" t="s">
        <v>366</v>
      </c>
      <c r="F640" t="s">
        <v>59</v>
      </c>
      <c r="G640">
        <v>77.260000000000005</v>
      </c>
      <c r="H640">
        <v>1.61</v>
      </c>
      <c r="I640" s="16">
        <v>1.77</v>
      </c>
      <c r="J640" s="16">
        <f t="shared" si="22"/>
        <v>1.9470000000000003</v>
      </c>
      <c r="K640" s="17">
        <f t="shared" si="23"/>
        <v>2.0354999999999999</v>
      </c>
      <c r="L640" s="14">
        <v>63103</v>
      </c>
      <c r="M640" s="15" t="s">
        <v>1952</v>
      </c>
    </row>
    <row r="641" spans="1:13">
      <c r="A641" s="14" t="s">
        <v>2450</v>
      </c>
      <c r="B641" s="15" t="s">
        <v>2451</v>
      </c>
      <c r="C641" s="14" t="s">
        <v>2452</v>
      </c>
      <c r="D641" t="s">
        <v>2453</v>
      </c>
      <c r="E641" t="s">
        <v>366</v>
      </c>
      <c r="F641" t="s">
        <v>59</v>
      </c>
      <c r="H641">
        <v>48.72</v>
      </c>
      <c r="I641" s="16">
        <v>53.59</v>
      </c>
      <c r="J641" s="16">
        <f t="shared" si="22"/>
        <v>58.949000000000005</v>
      </c>
      <c r="K641" s="17">
        <f t="shared" si="23"/>
        <v>61.628500000000003</v>
      </c>
      <c r="L641" s="14">
        <v>63103</v>
      </c>
      <c r="M641" s="15" t="s">
        <v>2122</v>
      </c>
    </row>
    <row r="642" spans="1:13">
      <c r="A642" s="14" t="s">
        <v>2454</v>
      </c>
      <c r="B642" s="15" t="s">
        <v>2455</v>
      </c>
      <c r="C642" s="14" t="s">
        <v>2456</v>
      </c>
      <c r="D642" t="s">
        <v>2457</v>
      </c>
      <c r="F642" t="s">
        <v>59</v>
      </c>
      <c r="H642">
        <v>44.69</v>
      </c>
      <c r="I642" s="16">
        <v>49.16</v>
      </c>
      <c r="J642" s="16">
        <f t="shared" si="22"/>
        <v>54.076000000000001</v>
      </c>
      <c r="K642" s="17">
        <f t="shared" si="23"/>
        <v>56.533999999999992</v>
      </c>
      <c r="L642" s="14">
        <v>63103</v>
      </c>
      <c r="M642" s="15" t="s">
        <v>2458</v>
      </c>
    </row>
    <row r="643" spans="1:13">
      <c r="A643" s="14" t="s">
        <v>2459</v>
      </c>
      <c r="B643" s="15" t="s">
        <v>2460</v>
      </c>
      <c r="C643" s="14" t="s">
        <v>2461</v>
      </c>
      <c r="D643" t="s">
        <v>2462</v>
      </c>
      <c r="E643" t="s">
        <v>366</v>
      </c>
      <c r="F643" t="s">
        <v>71</v>
      </c>
      <c r="G643">
        <v>123.97</v>
      </c>
      <c r="H643">
        <v>4.96</v>
      </c>
      <c r="I643" s="16">
        <v>5.45</v>
      </c>
      <c r="J643" s="16">
        <f t="shared" si="22"/>
        <v>5.995000000000001</v>
      </c>
      <c r="K643" s="17">
        <f t="shared" si="23"/>
        <v>6.2675000000000001</v>
      </c>
      <c r="L643" s="14">
        <v>63103</v>
      </c>
      <c r="M643" s="15" t="s">
        <v>798</v>
      </c>
    </row>
    <row r="644" spans="1:13">
      <c r="A644" s="14" t="s">
        <v>2463</v>
      </c>
      <c r="B644" s="15" t="s">
        <v>2464</v>
      </c>
      <c r="C644" s="14" t="s">
        <v>2465</v>
      </c>
      <c r="D644" t="s">
        <v>2466</v>
      </c>
      <c r="E644" t="s">
        <v>366</v>
      </c>
      <c r="F644" t="s">
        <v>71</v>
      </c>
      <c r="G644">
        <v>129.05000000000001</v>
      </c>
      <c r="H644">
        <v>5.16</v>
      </c>
      <c r="I644" s="16">
        <v>5.68</v>
      </c>
      <c r="J644" s="16">
        <f t="shared" ref="J644:J707" si="24">I644*1.1</f>
        <v>6.2480000000000002</v>
      </c>
      <c r="K644" s="17">
        <f t="shared" ref="K644:K707" si="25">I644*1.15</f>
        <v>6.5319999999999991</v>
      </c>
      <c r="L644" s="14">
        <v>63103</v>
      </c>
      <c r="M644" s="15" t="s">
        <v>798</v>
      </c>
    </row>
    <row r="645" spans="1:13">
      <c r="A645" s="14" t="s">
        <v>2467</v>
      </c>
      <c r="B645" s="15" t="s">
        <v>2468</v>
      </c>
      <c r="C645" s="14" t="s">
        <v>2469</v>
      </c>
      <c r="D645" t="s">
        <v>1533</v>
      </c>
      <c r="E645" t="s">
        <v>1396</v>
      </c>
      <c r="F645" t="s">
        <v>59</v>
      </c>
      <c r="G645">
        <v>152.36000000000001</v>
      </c>
      <c r="H645">
        <v>2.54</v>
      </c>
      <c r="I645" s="16">
        <v>2.79</v>
      </c>
      <c r="J645" s="16">
        <f t="shared" si="24"/>
        <v>3.0690000000000004</v>
      </c>
      <c r="K645" s="17">
        <f t="shared" si="25"/>
        <v>3.2084999999999999</v>
      </c>
      <c r="L645" s="14">
        <v>63001</v>
      </c>
      <c r="M645" s="15" t="s">
        <v>2470</v>
      </c>
    </row>
    <row r="646" spans="1:13">
      <c r="A646" s="14" t="s">
        <v>2471</v>
      </c>
      <c r="B646" s="15" t="s">
        <v>2472</v>
      </c>
      <c r="C646" s="14" t="s">
        <v>2473</v>
      </c>
      <c r="D646" t="s">
        <v>439</v>
      </c>
      <c r="E646" t="s">
        <v>1396</v>
      </c>
      <c r="F646" t="s">
        <v>59</v>
      </c>
      <c r="G646">
        <v>94.36</v>
      </c>
      <c r="H646">
        <v>6.29</v>
      </c>
      <c r="I646" s="16">
        <v>6.92</v>
      </c>
      <c r="J646" s="16">
        <f t="shared" si="24"/>
        <v>7.6120000000000001</v>
      </c>
      <c r="K646" s="17">
        <f t="shared" si="25"/>
        <v>7.9579999999999993</v>
      </c>
      <c r="L646" s="14">
        <v>63001</v>
      </c>
      <c r="M646" s="15" t="s">
        <v>2164</v>
      </c>
    </row>
    <row r="647" spans="1:13">
      <c r="A647" s="14" t="s">
        <v>2474</v>
      </c>
      <c r="B647" s="15">
        <v>24405546</v>
      </c>
      <c r="C647" s="14" t="s">
        <v>2475</v>
      </c>
      <c r="D647" t="s">
        <v>1221</v>
      </c>
      <c r="E647" t="s">
        <v>1396</v>
      </c>
      <c r="F647" t="s">
        <v>194</v>
      </c>
      <c r="G647">
        <v>3.89</v>
      </c>
      <c r="H647">
        <v>0.65</v>
      </c>
      <c r="I647" s="16">
        <v>0.71</v>
      </c>
      <c r="J647" s="16">
        <f t="shared" si="24"/>
        <v>0.78100000000000003</v>
      </c>
      <c r="K647" s="17">
        <f t="shared" si="25"/>
        <v>0.81649999999999989</v>
      </c>
      <c r="L647" s="14">
        <v>63001</v>
      </c>
      <c r="M647" s="15" t="s">
        <v>2476</v>
      </c>
    </row>
    <row r="648" spans="1:13">
      <c r="A648" s="14" t="s">
        <v>2477</v>
      </c>
      <c r="B648" s="15" t="s">
        <v>2478</v>
      </c>
      <c r="C648" s="14" t="s">
        <v>2479</v>
      </c>
      <c r="D648" t="s">
        <v>1409</v>
      </c>
      <c r="E648" t="s">
        <v>366</v>
      </c>
      <c r="F648" t="s">
        <v>59</v>
      </c>
      <c r="H648">
        <v>30.69</v>
      </c>
      <c r="I648" s="16">
        <v>33.76</v>
      </c>
      <c r="J648" s="16">
        <f t="shared" si="24"/>
        <v>37.136000000000003</v>
      </c>
      <c r="K648" s="17">
        <f t="shared" si="25"/>
        <v>38.823999999999998</v>
      </c>
      <c r="L648" s="14">
        <v>63103</v>
      </c>
      <c r="M648" s="15" t="s">
        <v>798</v>
      </c>
    </row>
    <row r="649" spans="1:13">
      <c r="A649" s="14" t="s">
        <v>2480</v>
      </c>
      <c r="B649" s="15" t="s">
        <v>2481</v>
      </c>
      <c r="C649" s="14" t="s">
        <v>2482</v>
      </c>
      <c r="D649" t="s">
        <v>665</v>
      </c>
      <c r="E649" t="s">
        <v>366</v>
      </c>
      <c r="F649" t="s">
        <v>71</v>
      </c>
      <c r="H649">
        <v>6.49</v>
      </c>
      <c r="I649" s="16">
        <v>7.14</v>
      </c>
      <c r="J649" s="16">
        <f t="shared" si="24"/>
        <v>7.8540000000000001</v>
      </c>
      <c r="K649" s="17">
        <f t="shared" si="25"/>
        <v>8.2109999999999985</v>
      </c>
      <c r="L649" s="14">
        <v>63103</v>
      </c>
      <c r="M649" s="15" t="s">
        <v>700</v>
      </c>
    </row>
    <row r="650" spans="1:13">
      <c r="A650" s="14" t="s">
        <v>2483</v>
      </c>
      <c r="B650" s="15" t="s">
        <v>2484</v>
      </c>
      <c r="C650" s="14" t="s">
        <v>2485</v>
      </c>
      <c r="D650">
        <v>750</v>
      </c>
      <c r="E650" t="s">
        <v>1396</v>
      </c>
      <c r="F650" t="s">
        <v>1638</v>
      </c>
      <c r="H650">
        <v>1.35</v>
      </c>
      <c r="I650" s="16">
        <v>1.49</v>
      </c>
      <c r="J650" s="16">
        <f t="shared" si="24"/>
        <v>1.639</v>
      </c>
      <c r="K650" s="17">
        <f t="shared" si="25"/>
        <v>1.7134999999999998</v>
      </c>
      <c r="L650" s="14">
        <v>63001</v>
      </c>
      <c r="M650" s="15" t="s">
        <v>1073</v>
      </c>
    </row>
    <row r="651" spans="1:13">
      <c r="A651" s="14" t="s">
        <v>2486</v>
      </c>
      <c r="B651" s="15" t="s">
        <v>2487</v>
      </c>
      <c r="C651" s="14" t="s">
        <v>2488</v>
      </c>
      <c r="D651" t="s">
        <v>1221</v>
      </c>
      <c r="E651" t="s">
        <v>2489</v>
      </c>
      <c r="F651" t="s">
        <v>658</v>
      </c>
      <c r="G651">
        <v>34.479999999999997</v>
      </c>
      <c r="H651">
        <v>2.16</v>
      </c>
      <c r="I651" s="16">
        <v>2.37</v>
      </c>
      <c r="J651" s="16">
        <f t="shared" si="24"/>
        <v>2.6070000000000002</v>
      </c>
      <c r="K651" s="17">
        <f t="shared" si="25"/>
        <v>2.7254999999999998</v>
      </c>
      <c r="L651" s="14">
        <v>63001</v>
      </c>
      <c r="M651" s="15" t="s">
        <v>2490</v>
      </c>
    </row>
    <row r="652" spans="1:13">
      <c r="A652" s="14" t="s">
        <v>2491</v>
      </c>
      <c r="B652" s="15">
        <v>815614</v>
      </c>
      <c r="C652" s="14" t="s">
        <v>2492</v>
      </c>
      <c r="D652" t="s">
        <v>1221</v>
      </c>
      <c r="E652" t="s">
        <v>1738</v>
      </c>
      <c r="F652" t="s">
        <v>194</v>
      </c>
      <c r="G652">
        <v>76.790000000000006</v>
      </c>
      <c r="H652">
        <v>6.4</v>
      </c>
      <c r="I652" s="16">
        <v>7.04</v>
      </c>
      <c r="J652" s="16">
        <f t="shared" si="24"/>
        <v>7.7440000000000007</v>
      </c>
      <c r="K652" s="17">
        <f t="shared" si="25"/>
        <v>8.0960000000000001</v>
      </c>
      <c r="L652" s="14">
        <v>63001</v>
      </c>
      <c r="M652" s="15" t="s">
        <v>2493</v>
      </c>
    </row>
    <row r="653" spans="1:13">
      <c r="A653" s="14" t="s">
        <v>2494</v>
      </c>
      <c r="B653" s="15" t="s">
        <v>2495</v>
      </c>
      <c r="C653" s="14" t="s">
        <v>2496</v>
      </c>
      <c r="D653" t="s">
        <v>2022</v>
      </c>
      <c r="E653" t="s">
        <v>366</v>
      </c>
      <c r="F653" t="s">
        <v>59</v>
      </c>
      <c r="H653">
        <v>22.97</v>
      </c>
      <c r="I653" s="16">
        <v>25.27</v>
      </c>
      <c r="J653" s="16">
        <f t="shared" si="24"/>
        <v>27.797000000000001</v>
      </c>
      <c r="K653" s="17">
        <f t="shared" si="25"/>
        <v>29.060499999999998</v>
      </c>
      <c r="L653" s="14">
        <v>63103</v>
      </c>
      <c r="M653" s="15" t="s">
        <v>1097</v>
      </c>
    </row>
    <row r="654" spans="1:13">
      <c r="A654" s="14" t="s">
        <v>2497</v>
      </c>
      <c r="B654" s="15" t="s">
        <v>2498</v>
      </c>
      <c r="C654" s="14" t="s">
        <v>2499</v>
      </c>
      <c r="D654" t="s">
        <v>1221</v>
      </c>
      <c r="E654" t="s">
        <v>366</v>
      </c>
      <c r="F654" t="s">
        <v>59</v>
      </c>
      <c r="G654">
        <v>58.18</v>
      </c>
      <c r="H654">
        <v>11.64</v>
      </c>
      <c r="I654" s="16">
        <v>12.8</v>
      </c>
      <c r="J654" s="16">
        <f t="shared" si="24"/>
        <v>14.080000000000002</v>
      </c>
      <c r="K654" s="17">
        <f t="shared" si="25"/>
        <v>14.719999999999999</v>
      </c>
      <c r="L654" s="14">
        <v>63103</v>
      </c>
      <c r="M654" s="15" t="s">
        <v>2458</v>
      </c>
    </row>
    <row r="655" spans="1:13">
      <c r="A655" s="14" t="s">
        <v>2500</v>
      </c>
      <c r="B655" s="15" t="s">
        <v>2501</v>
      </c>
      <c r="C655" s="14" t="s">
        <v>2502</v>
      </c>
      <c r="D655" t="s">
        <v>1773</v>
      </c>
      <c r="E655" t="s">
        <v>2503</v>
      </c>
      <c r="G655" t="s">
        <v>2504</v>
      </c>
      <c r="H655">
        <v>1.9</v>
      </c>
      <c r="I655" s="16">
        <v>2.09</v>
      </c>
      <c r="J655" s="16">
        <f t="shared" si="24"/>
        <v>2.2989999999999999</v>
      </c>
      <c r="K655" s="17">
        <f t="shared" si="25"/>
        <v>2.4034999999999997</v>
      </c>
      <c r="L655" s="14">
        <v>63001</v>
      </c>
      <c r="M655" s="15" t="s">
        <v>2458</v>
      </c>
    </row>
    <row r="656" spans="1:13">
      <c r="A656" s="14" t="s">
        <v>2505</v>
      </c>
      <c r="B656" s="15" t="s">
        <v>2506</v>
      </c>
      <c r="C656" s="14" t="s">
        <v>2507</v>
      </c>
      <c r="D656" t="s">
        <v>1221</v>
      </c>
      <c r="E656" t="s">
        <v>1637</v>
      </c>
      <c r="F656" t="s">
        <v>71</v>
      </c>
      <c r="G656">
        <v>66.44</v>
      </c>
      <c r="H656">
        <v>1.33</v>
      </c>
      <c r="I656" s="16">
        <v>1.46</v>
      </c>
      <c r="J656" s="16">
        <f t="shared" si="24"/>
        <v>1.6060000000000001</v>
      </c>
      <c r="K656" s="17">
        <f t="shared" si="25"/>
        <v>1.6789999999999998</v>
      </c>
      <c r="L656" s="14">
        <v>63001</v>
      </c>
      <c r="M656" s="15" t="s">
        <v>2508</v>
      </c>
    </row>
    <row r="657" spans="1:13">
      <c r="A657" s="14" t="s">
        <v>2509</v>
      </c>
      <c r="B657" s="15" t="s">
        <v>2510</v>
      </c>
      <c r="C657" s="14" t="s">
        <v>2511</v>
      </c>
      <c r="D657" t="s">
        <v>1221</v>
      </c>
      <c r="E657" t="s">
        <v>1637</v>
      </c>
      <c r="F657" t="s">
        <v>71</v>
      </c>
      <c r="G657">
        <v>41.58</v>
      </c>
      <c r="H657">
        <v>0.83</v>
      </c>
      <c r="I657" s="16">
        <v>0.91</v>
      </c>
      <c r="J657" s="16">
        <f t="shared" si="24"/>
        <v>1.0010000000000001</v>
      </c>
      <c r="K657" s="17">
        <f t="shared" si="25"/>
        <v>1.0465</v>
      </c>
      <c r="L657" s="14">
        <v>63001</v>
      </c>
      <c r="M657" s="15" t="s">
        <v>2508</v>
      </c>
    </row>
    <row r="658" spans="1:13">
      <c r="A658" s="14" t="s">
        <v>2512</v>
      </c>
      <c r="B658" s="15" t="s">
        <v>2513</v>
      </c>
      <c r="C658" s="14" t="s">
        <v>2514</v>
      </c>
      <c r="D658" t="s">
        <v>1221</v>
      </c>
      <c r="E658" t="s">
        <v>1637</v>
      </c>
      <c r="F658" t="s">
        <v>71</v>
      </c>
      <c r="H658">
        <v>0.35</v>
      </c>
      <c r="I658" s="16">
        <v>0.39</v>
      </c>
      <c r="J658" s="16">
        <f t="shared" si="24"/>
        <v>0.42900000000000005</v>
      </c>
      <c r="K658" s="17">
        <f t="shared" si="25"/>
        <v>0.44849999999999995</v>
      </c>
      <c r="L658" s="14">
        <v>63001</v>
      </c>
      <c r="M658" s="15" t="s">
        <v>2515</v>
      </c>
    </row>
    <row r="659" spans="1:13">
      <c r="A659" s="14" t="s">
        <v>2516</v>
      </c>
      <c r="B659" s="15" t="s">
        <v>2517</v>
      </c>
      <c r="C659" s="14" t="s">
        <v>2518</v>
      </c>
      <c r="D659" t="s">
        <v>1221</v>
      </c>
      <c r="E659" t="s">
        <v>1637</v>
      </c>
      <c r="F659" t="s">
        <v>71</v>
      </c>
      <c r="H659">
        <v>2.14</v>
      </c>
      <c r="I659" s="16">
        <v>2.35</v>
      </c>
      <c r="J659" s="16">
        <f t="shared" si="24"/>
        <v>2.5850000000000004</v>
      </c>
      <c r="K659" s="17">
        <f t="shared" si="25"/>
        <v>2.7024999999999997</v>
      </c>
      <c r="L659" s="14">
        <v>63001</v>
      </c>
      <c r="M659" s="15" t="s">
        <v>2515</v>
      </c>
    </row>
    <row r="660" spans="1:13">
      <c r="A660" s="14" t="s">
        <v>2519</v>
      </c>
      <c r="B660" s="15" t="s">
        <v>2520</v>
      </c>
      <c r="C660" s="14" t="s">
        <v>2521</v>
      </c>
      <c r="D660" t="s">
        <v>1221</v>
      </c>
      <c r="E660" t="s">
        <v>1637</v>
      </c>
      <c r="F660" t="s">
        <v>71</v>
      </c>
      <c r="H660">
        <v>0.75</v>
      </c>
      <c r="I660" s="16">
        <v>0.83</v>
      </c>
      <c r="J660" s="16">
        <f t="shared" si="24"/>
        <v>0.91300000000000003</v>
      </c>
      <c r="K660" s="17">
        <f t="shared" si="25"/>
        <v>0.9544999999999999</v>
      </c>
      <c r="L660" s="14">
        <v>63001</v>
      </c>
      <c r="M660" s="15" t="s">
        <v>2515</v>
      </c>
    </row>
    <row r="661" spans="1:13">
      <c r="A661" s="14" t="s">
        <v>2522</v>
      </c>
      <c r="B661" s="15" t="s">
        <v>2523</v>
      </c>
      <c r="C661" s="14" t="s">
        <v>2524</v>
      </c>
      <c r="D661" t="s">
        <v>1221</v>
      </c>
      <c r="E661" t="s">
        <v>1637</v>
      </c>
      <c r="F661" t="s">
        <v>71</v>
      </c>
      <c r="H661">
        <v>1.1000000000000001</v>
      </c>
      <c r="I661" s="16">
        <v>1.21</v>
      </c>
      <c r="J661" s="16">
        <f t="shared" si="24"/>
        <v>1.331</v>
      </c>
      <c r="K661" s="17">
        <f t="shared" si="25"/>
        <v>1.3915</v>
      </c>
      <c r="L661" s="14">
        <v>63001</v>
      </c>
      <c r="M661" s="15" t="s">
        <v>2525</v>
      </c>
    </row>
    <row r="662" spans="1:13">
      <c r="A662" s="14" t="s">
        <v>2526</v>
      </c>
      <c r="B662" s="15" t="s">
        <v>2527</v>
      </c>
      <c r="C662" s="14" t="s">
        <v>2528</v>
      </c>
      <c r="D662" t="s">
        <v>1221</v>
      </c>
      <c r="E662" t="s">
        <v>1637</v>
      </c>
      <c r="F662" t="s">
        <v>658</v>
      </c>
      <c r="G662">
        <v>63.09</v>
      </c>
      <c r="H662">
        <v>0.63</v>
      </c>
      <c r="I662" s="16">
        <v>0.69</v>
      </c>
      <c r="J662" s="16">
        <f t="shared" si="24"/>
        <v>0.75900000000000001</v>
      </c>
      <c r="K662" s="17">
        <f t="shared" si="25"/>
        <v>0.79349999999999987</v>
      </c>
      <c r="L662" s="14">
        <v>63001</v>
      </c>
      <c r="M662" s="15" t="s">
        <v>2529</v>
      </c>
    </row>
    <row r="663" spans="1:13">
      <c r="A663" s="14" t="s">
        <v>2530</v>
      </c>
      <c r="B663" s="15" t="s">
        <v>2531</v>
      </c>
      <c r="C663" s="14" t="s">
        <v>2532</v>
      </c>
      <c r="D663" t="s">
        <v>1221</v>
      </c>
      <c r="E663" t="s">
        <v>1637</v>
      </c>
      <c r="F663" t="s">
        <v>658</v>
      </c>
      <c r="G663">
        <v>90.56</v>
      </c>
      <c r="H663">
        <v>0.91</v>
      </c>
      <c r="I663" s="16">
        <v>1</v>
      </c>
      <c r="J663" s="16">
        <f t="shared" si="24"/>
        <v>1.1000000000000001</v>
      </c>
      <c r="K663" s="17">
        <f t="shared" si="25"/>
        <v>1.1499999999999999</v>
      </c>
      <c r="L663" s="14">
        <v>63001</v>
      </c>
      <c r="M663" s="15" t="s">
        <v>2529</v>
      </c>
    </row>
    <row r="664" spans="1:13">
      <c r="A664" s="14" t="s">
        <v>2533</v>
      </c>
      <c r="B664" s="15" t="s">
        <v>2534</v>
      </c>
      <c r="C664" s="14" t="s">
        <v>2535</v>
      </c>
      <c r="D664" t="s">
        <v>1221</v>
      </c>
      <c r="E664" t="s">
        <v>1637</v>
      </c>
      <c r="F664" t="s">
        <v>658</v>
      </c>
      <c r="G664">
        <v>137.63</v>
      </c>
      <c r="H664">
        <v>1.38</v>
      </c>
      <c r="I664" s="16">
        <v>1.51</v>
      </c>
      <c r="J664" s="16">
        <f t="shared" si="24"/>
        <v>1.6610000000000003</v>
      </c>
      <c r="K664" s="17">
        <f t="shared" si="25"/>
        <v>1.7364999999999999</v>
      </c>
      <c r="L664" s="14">
        <v>63001</v>
      </c>
      <c r="M664" s="15" t="s">
        <v>2529</v>
      </c>
    </row>
    <row r="665" spans="1:13">
      <c r="A665" s="14" t="s">
        <v>2536</v>
      </c>
      <c r="B665" s="15" t="s">
        <v>2537</v>
      </c>
      <c r="C665" s="14" t="s">
        <v>2538</v>
      </c>
      <c r="D665" t="s">
        <v>1221</v>
      </c>
      <c r="E665" t="s">
        <v>1637</v>
      </c>
      <c r="F665" t="s">
        <v>71</v>
      </c>
      <c r="G665">
        <v>156.31</v>
      </c>
      <c r="H665">
        <v>1.63</v>
      </c>
      <c r="I665" s="16">
        <v>1.79</v>
      </c>
      <c r="J665" s="16">
        <f t="shared" si="24"/>
        <v>1.9690000000000003</v>
      </c>
      <c r="K665" s="17">
        <f t="shared" si="25"/>
        <v>2.0585</v>
      </c>
      <c r="L665" s="14">
        <v>63001</v>
      </c>
      <c r="M665" s="15" t="s">
        <v>2539</v>
      </c>
    </row>
    <row r="666" spans="1:13">
      <c r="A666" s="14" t="s">
        <v>2540</v>
      </c>
      <c r="B666" s="15" t="s">
        <v>2541</v>
      </c>
      <c r="C666" s="14" t="s">
        <v>2542</v>
      </c>
      <c r="D666" t="s">
        <v>1221</v>
      </c>
      <c r="E666" t="s">
        <v>1637</v>
      </c>
      <c r="F666" t="s">
        <v>71</v>
      </c>
      <c r="H666">
        <v>0.44</v>
      </c>
      <c r="I666" s="16">
        <v>0.48</v>
      </c>
      <c r="J666" s="16">
        <f t="shared" si="24"/>
        <v>0.52800000000000002</v>
      </c>
      <c r="K666" s="17">
        <f t="shared" si="25"/>
        <v>0.55199999999999994</v>
      </c>
      <c r="L666" s="14">
        <v>63001</v>
      </c>
      <c r="M666" s="15" t="s">
        <v>2515</v>
      </c>
    </row>
    <row r="667" spans="1:13">
      <c r="A667" s="14" t="s">
        <v>2543</v>
      </c>
      <c r="B667" s="15" t="s">
        <v>2544</v>
      </c>
      <c r="C667" s="14" t="s">
        <v>2545</v>
      </c>
      <c r="D667" t="s">
        <v>1221</v>
      </c>
      <c r="E667" t="s">
        <v>1637</v>
      </c>
      <c r="H667">
        <v>1.5</v>
      </c>
      <c r="I667" s="16">
        <v>1.65</v>
      </c>
      <c r="J667" s="16">
        <f t="shared" si="24"/>
        <v>1.8149999999999999</v>
      </c>
      <c r="K667" s="17">
        <f t="shared" si="25"/>
        <v>1.8974999999999997</v>
      </c>
      <c r="L667" s="14">
        <v>63103</v>
      </c>
      <c r="M667" s="15" t="s">
        <v>2546</v>
      </c>
    </row>
    <row r="668" spans="1:13">
      <c r="A668" s="14" t="s">
        <v>2547</v>
      </c>
      <c r="B668" s="15" t="s">
        <v>2544</v>
      </c>
      <c r="C668" s="14" t="s">
        <v>2548</v>
      </c>
      <c r="D668" t="s">
        <v>1221</v>
      </c>
      <c r="E668" t="s">
        <v>1637</v>
      </c>
      <c r="H668">
        <v>1</v>
      </c>
      <c r="I668" s="16">
        <v>1.1000000000000001</v>
      </c>
      <c r="J668" s="16">
        <f t="shared" si="24"/>
        <v>1.2100000000000002</v>
      </c>
      <c r="K668" s="17">
        <f t="shared" si="25"/>
        <v>1.2649999999999999</v>
      </c>
      <c r="L668" s="14">
        <v>63103</v>
      </c>
      <c r="M668" s="15" t="s">
        <v>2546</v>
      </c>
    </row>
    <row r="669" spans="1:13">
      <c r="A669" s="14" t="s">
        <v>2549</v>
      </c>
      <c r="B669" s="15" t="s">
        <v>2544</v>
      </c>
      <c r="C669" s="14" t="s">
        <v>2550</v>
      </c>
      <c r="D669" t="s">
        <v>1221</v>
      </c>
      <c r="E669" t="s">
        <v>1637</v>
      </c>
      <c r="H669">
        <v>1.25</v>
      </c>
      <c r="I669" s="16">
        <v>1.38</v>
      </c>
      <c r="J669" s="16">
        <f t="shared" si="24"/>
        <v>1.518</v>
      </c>
      <c r="K669" s="17">
        <f t="shared" si="25"/>
        <v>1.5869999999999997</v>
      </c>
      <c r="L669" s="14">
        <v>63103</v>
      </c>
      <c r="M669" s="15" t="s">
        <v>2546</v>
      </c>
    </row>
    <row r="670" spans="1:13">
      <c r="A670" s="14" t="s">
        <v>2551</v>
      </c>
      <c r="B670" s="15" t="s">
        <v>2552</v>
      </c>
      <c r="C670" s="14" t="s">
        <v>2553</v>
      </c>
      <c r="D670" t="s">
        <v>1221</v>
      </c>
      <c r="E670" t="s">
        <v>1637</v>
      </c>
      <c r="F670" t="s">
        <v>71</v>
      </c>
      <c r="G670">
        <v>46.98</v>
      </c>
      <c r="H670">
        <v>0.94</v>
      </c>
      <c r="I670" s="16">
        <v>1.03</v>
      </c>
      <c r="J670" s="16">
        <f t="shared" si="24"/>
        <v>1.1330000000000002</v>
      </c>
      <c r="K670" s="17">
        <f t="shared" si="25"/>
        <v>1.1844999999999999</v>
      </c>
      <c r="L670" s="14">
        <v>63001</v>
      </c>
      <c r="M670" s="15" t="s">
        <v>2515</v>
      </c>
    </row>
    <row r="671" spans="1:13">
      <c r="A671" s="14" t="s">
        <v>2554</v>
      </c>
      <c r="B671" s="15" t="s">
        <v>2555</v>
      </c>
      <c r="C671" s="14" t="s">
        <v>2556</v>
      </c>
      <c r="D671" t="s">
        <v>1221</v>
      </c>
      <c r="E671" t="s">
        <v>1637</v>
      </c>
      <c r="F671" t="s">
        <v>71</v>
      </c>
      <c r="G671">
        <v>48.57</v>
      </c>
      <c r="H671">
        <v>0.97</v>
      </c>
      <c r="I671" s="16">
        <v>1.07</v>
      </c>
      <c r="J671" s="16">
        <f t="shared" si="24"/>
        <v>1.1770000000000003</v>
      </c>
      <c r="K671" s="17">
        <f t="shared" si="25"/>
        <v>1.2304999999999999</v>
      </c>
      <c r="L671" s="14">
        <v>63001</v>
      </c>
      <c r="M671" s="15" t="s">
        <v>2539</v>
      </c>
    </row>
    <row r="672" spans="1:13">
      <c r="A672" s="14" t="s">
        <v>2557</v>
      </c>
      <c r="B672" s="15" t="s">
        <v>2555</v>
      </c>
      <c r="C672" s="14" t="s">
        <v>2558</v>
      </c>
      <c r="D672" t="s">
        <v>2559</v>
      </c>
      <c r="E672" t="s">
        <v>366</v>
      </c>
      <c r="F672" t="s">
        <v>71</v>
      </c>
      <c r="H672">
        <v>2.91</v>
      </c>
      <c r="I672" s="16">
        <v>3.21</v>
      </c>
      <c r="J672" s="16">
        <f t="shared" si="24"/>
        <v>3.5310000000000001</v>
      </c>
      <c r="K672" s="17">
        <f t="shared" si="25"/>
        <v>3.6914999999999996</v>
      </c>
      <c r="L672" s="14">
        <v>63001</v>
      </c>
      <c r="M672" s="15" t="s">
        <v>1441</v>
      </c>
    </row>
    <row r="673" spans="1:13">
      <c r="A673" s="14" t="s">
        <v>2560</v>
      </c>
      <c r="B673" s="15" t="s">
        <v>2561</v>
      </c>
      <c r="C673" s="14" t="s">
        <v>2562</v>
      </c>
      <c r="D673" t="s">
        <v>1221</v>
      </c>
      <c r="E673" t="s">
        <v>1637</v>
      </c>
      <c r="F673" t="s">
        <v>71</v>
      </c>
      <c r="G673">
        <v>19.48</v>
      </c>
      <c r="H673">
        <v>0.39</v>
      </c>
      <c r="I673" s="16">
        <v>0.43</v>
      </c>
      <c r="J673" s="16">
        <f t="shared" si="24"/>
        <v>0.47300000000000003</v>
      </c>
      <c r="K673" s="17">
        <f t="shared" si="25"/>
        <v>0.49449999999999994</v>
      </c>
      <c r="L673" s="14">
        <v>63001</v>
      </c>
      <c r="M673" s="15" t="s">
        <v>2515</v>
      </c>
    </row>
    <row r="674" spans="1:13">
      <c r="A674" s="14" t="s">
        <v>2563</v>
      </c>
      <c r="B674" s="15" t="s">
        <v>2564</v>
      </c>
      <c r="C674" s="14" t="s">
        <v>2565</v>
      </c>
      <c r="D674" t="s">
        <v>1221</v>
      </c>
      <c r="E674" t="s">
        <v>1637</v>
      </c>
      <c r="F674" t="s">
        <v>71</v>
      </c>
      <c r="G674">
        <v>27.05</v>
      </c>
      <c r="H674">
        <v>0.54</v>
      </c>
      <c r="I674" s="16">
        <v>0.6</v>
      </c>
      <c r="J674" s="16">
        <f t="shared" si="24"/>
        <v>0.66</v>
      </c>
      <c r="K674" s="17">
        <f t="shared" si="25"/>
        <v>0.69</v>
      </c>
      <c r="L674" s="14">
        <v>63001</v>
      </c>
      <c r="M674" s="15" t="s">
        <v>2529</v>
      </c>
    </row>
    <row r="675" spans="1:13">
      <c r="A675" s="14" t="s">
        <v>2566</v>
      </c>
      <c r="B675" s="15" t="s">
        <v>2567</v>
      </c>
      <c r="C675" s="14" t="s">
        <v>2568</v>
      </c>
      <c r="D675" t="s">
        <v>1221</v>
      </c>
      <c r="E675" t="s">
        <v>1637</v>
      </c>
      <c r="F675" t="s">
        <v>71</v>
      </c>
      <c r="G675">
        <v>33.22</v>
      </c>
      <c r="H675">
        <v>0.33</v>
      </c>
      <c r="I675" s="16">
        <v>0.37</v>
      </c>
      <c r="J675" s="16">
        <f t="shared" si="24"/>
        <v>0.40700000000000003</v>
      </c>
      <c r="K675" s="17">
        <f t="shared" si="25"/>
        <v>0.42549999999999999</v>
      </c>
      <c r="L675" s="14">
        <v>63001</v>
      </c>
      <c r="M675" s="15" t="s">
        <v>2569</v>
      </c>
    </row>
    <row r="676" spans="1:13">
      <c r="A676" s="14" t="s">
        <v>2570</v>
      </c>
      <c r="B676" s="15" t="s">
        <v>2571</v>
      </c>
      <c r="C676" s="14" t="s">
        <v>2572</v>
      </c>
      <c r="D676" t="s">
        <v>1221</v>
      </c>
      <c r="E676" t="s">
        <v>1637</v>
      </c>
      <c r="F676" t="s">
        <v>71</v>
      </c>
      <c r="G676">
        <v>14.9</v>
      </c>
      <c r="H676">
        <v>0.3</v>
      </c>
      <c r="I676" s="16">
        <v>0.33</v>
      </c>
      <c r="J676" s="16">
        <f t="shared" si="24"/>
        <v>0.36300000000000004</v>
      </c>
      <c r="K676" s="17">
        <f t="shared" si="25"/>
        <v>0.3795</v>
      </c>
      <c r="L676" s="14">
        <v>63001</v>
      </c>
      <c r="M676" s="15" t="s">
        <v>2569</v>
      </c>
    </row>
    <row r="677" spans="1:13">
      <c r="A677" s="14" t="s">
        <v>2573</v>
      </c>
      <c r="B677" s="15" t="s">
        <v>2574</v>
      </c>
      <c r="C677" s="14" t="s">
        <v>2575</v>
      </c>
      <c r="D677" t="s">
        <v>1221</v>
      </c>
      <c r="E677" t="s">
        <v>1637</v>
      </c>
      <c r="F677" t="s">
        <v>71</v>
      </c>
      <c r="G677">
        <v>33.33</v>
      </c>
      <c r="H677">
        <v>0.33</v>
      </c>
      <c r="I677" s="16">
        <v>0.37</v>
      </c>
      <c r="J677" s="16">
        <f t="shared" si="24"/>
        <v>0.40700000000000003</v>
      </c>
      <c r="K677" s="17">
        <f t="shared" si="25"/>
        <v>0.42549999999999999</v>
      </c>
      <c r="L677" s="14">
        <v>63001</v>
      </c>
      <c r="M677" s="15" t="s">
        <v>2576</v>
      </c>
    </row>
    <row r="678" spans="1:13">
      <c r="A678" s="14" t="s">
        <v>2577</v>
      </c>
      <c r="B678" s="15" t="s">
        <v>2578</v>
      </c>
      <c r="C678" s="14" t="s">
        <v>2579</v>
      </c>
      <c r="D678" t="s">
        <v>1221</v>
      </c>
      <c r="E678" t="s">
        <v>1637</v>
      </c>
      <c r="F678" t="s">
        <v>71</v>
      </c>
      <c r="G678">
        <v>72.040000000000006</v>
      </c>
      <c r="H678">
        <v>1.44</v>
      </c>
      <c r="I678" s="16">
        <v>1.58</v>
      </c>
      <c r="J678" s="16">
        <f t="shared" si="24"/>
        <v>1.7380000000000002</v>
      </c>
      <c r="K678" s="17">
        <f t="shared" si="25"/>
        <v>1.8169999999999999</v>
      </c>
      <c r="L678" s="14">
        <v>63001</v>
      </c>
      <c r="M678" s="15" t="s">
        <v>2576</v>
      </c>
    </row>
    <row r="679" spans="1:13">
      <c r="A679" s="14" t="s">
        <v>2580</v>
      </c>
      <c r="B679" s="15" t="s">
        <v>2581</v>
      </c>
      <c r="C679" s="14" t="s">
        <v>2582</v>
      </c>
      <c r="D679" t="s">
        <v>1221</v>
      </c>
      <c r="E679" t="s">
        <v>1637</v>
      </c>
      <c r="F679" t="s">
        <v>71</v>
      </c>
      <c r="G679">
        <v>134.58000000000001</v>
      </c>
      <c r="H679">
        <v>1.35</v>
      </c>
      <c r="I679" s="16">
        <v>1.48</v>
      </c>
      <c r="J679" s="16">
        <f t="shared" si="24"/>
        <v>1.6280000000000001</v>
      </c>
      <c r="K679" s="17">
        <f t="shared" si="25"/>
        <v>1.702</v>
      </c>
      <c r="L679" s="14">
        <v>63001</v>
      </c>
      <c r="M679" s="15" t="s">
        <v>2569</v>
      </c>
    </row>
    <row r="680" spans="1:13">
      <c r="A680" s="14" t="s">
        <v>2583</v>
      </c>
      <c r="B680" s="15" t="s">
        <v>2584</v>
      </c>
      <c r="C680" s="14" t="s">
        <v>2585</v>
      </c>
      <c r="D680" t="s">
        <v>1221</v>
      </c>
      <c r="E680" t="s">
        <v>1637</v>
      </c>
      <c r="F680" t="s">
        <v>71</v>
      </c>
      <c r="G680">
        <v>175.11</v>
      </c>
      <c r="H680">
        <v>1.75</v>
      </c>
      <c r="I680" s="16">
        <v>1.93</v>
      </c>
      <c r="J680" s="16">
        <f t="shared" si="24"/>
        <v>2.1230000000000002</v>
      </c>
      <c r="K680" s="17">
        <f t="shared" si="25"/>
        <v>2.2194999999999996</v>
      </c>
      <c r="L680" s="14">
        <v>63001</v>
      </c>
      <c r="M680" s="15" t="s">
        <v>2586</v>
      </c>
    </row>
    <row r="681" spans="1:13">
      <c r="A681" s="14" t="s">
        <v>2587</v>
      </c>
      <c r="B681" s="15" t="s">
        <v>2588</v>
      </c>
      <c r="C681" s="14" t="s">
        <v>2589</v>
      </c>
      <c r="D681" t="s">
        <v>1221</v>
      </c>
      <c r="E681" t="s">
        <v>1637</v>
      </c>
      <c r="F681" t="s">
        <v>71</v>
      </c>
      <c r="G681">
        <v>103.58</v>
      </c>
      <c r="H681">
        <v>1.04</v>
      </c>
      <c r="I681" s="16">
        <v>1.1399999999999999</v>
      </c>
      <c r="J681" s="16">
        <f t="shared" si="24"/>
        <v>1.254</v>
      </c>
      <c r="K681" s="17">
        <f t="shared" si="25"/>
        <v>1.3109999999999997</v>
      </c>
      <c r="L681" s="14">
        <v>63001</v>
      </c>
      <c r="M681" s="15" t="s">
        <v>2586</v>
      </c>
    </row>
    <row r="682" spans="1:13">
      <c r="A682" s="14" t="s">
        <v>2590</v>
      </c>
      <c r="B682" s="15" t="s">
        <v>2591</v>
      </c>
      <c r="C682" s="14" t="s">
        <v>2592</v>
      </c>
      <c r="D682" t="s">
        <v>1221</v>
      </c>
      <c r="E682" t="s">
        <v>1637</v>
      </c>
      <c r="F682" t="s">
        <v>71</v>
      </c>
      <c r="G682">
        <v>705.57</v>
      </c>
      <c r="H682">
        <v>14.11</v>
      </c>
      <c r="I682" s="16">
        <v>15.52</v>
      </c>
      <c r="J682" s="16">
        <f t="shared" si="24"/>
        <v>17.071999999999999</v>
      </c>
      <c r="K682" s="17">
        <f t="shared" si="25"/>
        <v>17.847999999999999</v>
      </c>
      <c r="L682" s="14">
        <v>63001</v>
      </c>
      <c r="M682" s="15" t="s">
        <v>2593</v>
      </c>
    </row>
    <row r="683" spans="1:13">
      <c r="A683" s="14" t="s">
        <v>2594</v>
      </c>
      <c r="B683" s="15" t="s">
        <v>2595</v>
      </c>
      <c r="C683" s="14" t="s">
        <v>2596</v>
      </c>
      <c r="D683" t="s">
        <v>1221</v>
      </c>
      <c r="E683" t="s">
        <v>1637</v>
      </c>
      <c r="F683" t="s">
        <v>71</v>
      </c>
      <c r="G683">
        <v>200.38</v>
      </c>
      <c r="H683">
        <v>4.01</v>
      </c>
      <c r="I683" s="16">
        <v>4.41</v>
      </c>
      <c r="J683" s="16">
        <f t="shared" si="24"/>
        <v>4.8510000000000009</v>
      </c>
      <c r="K683" s="17">
        <f t="shared" si="25"/>
        <v>5.0714999999999995</v>
      </c>
      <c r="L683" s="14">
        <v>63001</v>
      </c>
      <c r="M683" s="15" t="s">
        <v>2529</v>
      </c>
    </row>
    <row r="684" spans="1:13">
      <c r="A684" s="14" t="s">
        <v>2597</v>
      </c>
      <c r="B684" s="15" t="s">
        <v>2598</v>
      </c>
      <c r="C684" s="14" t="s">
        <v>2599</v>
      </c>
      <c r="D684" t="s">
        <v>1221</v>
      </c>
      <c r="E684" t="s">
        <v>1637</v>
      </c>
      <c r="F684" t="s">
        <v>71</v>
      </c>
      <c r="G684">
        <v>215.97</v>
      </c>
      <c r="H684">
        <v>4.32</v>
      </c>
      <c r="I684" s="16">
        <v>4.75</v>
      </c>
      <c r="J684" s="16">
        <f t="shared" si="24"/>
        <v>5.2250000000000005</v>
      </c>
      <c r="K684" s="17">
        <f t="shared" si="25"/>
        <v>5.4624999999999995</v>
      </c>
      <c r="L684" s="14">
        <v>63001</v>
      </c>
      <c r="M684" s="15" t="s">
        <v>2600</v>
      </c>
    </row>
    <row r="685" spans="1:13">
      <c r="A685" s="14" t="s">
        <v>2601</v>
      </c>
      <c r="B685" s="15" t="s">
        <v>2602</v>
      </c>
      <c r="C685" s="14" t="s">
        <v>2603</v>
      </c>
      <c r="D685" t="s">
        <v>1221</v>
      </c>
      <c r="E685" t="s">
        <v>1637</v>
      </c>
      <c r="F685" t="s">
        <v>71</v>
      </c>
      <c r="G685">
        <v>221.98</v>
      </c>
      <c r="H685">
        <v>44.4</v>
      </c>
      <c r="I685" s="16">
        <v>48.84</v>
      </c>
      <c r="J685" s="16">
        <f t="shared" si="24"/>
        <v>53.724000000000011</v>
      </c>
      <c r="K685" s="17">
        <f t="shared" si="25"/>
        <v>56.165999999999997</v>
      </c>
      <c r="L685" s="14">
        <v>63001</v>
      </c>
      <c r="M685" s="15" t="s">
        <v>2604</v>
      </c>
    </row>
    <row r="686" spans="1:13">
      <c r="A686" s="14" t="s">
        <v>2605</v>
      </c>
      <c r="B686" s="15" t="s">
        <v>2606</v>
      </c>
      <c r="C686" s="14" t="s">
        <v>2607</v>
      </c>
      <c r="D686" t="s">
        <v>2608</v>
      </c>
      <c r="E686" t="s">
        <v>366</v>
      </c>
      <c r="F686" t="s">
        <v>71</v>
      </c>
      <c r="G686">
        <v>41.36</v>
      </c>
      <c r="H686">
        <v>0.56999999999999995</v>
      </c>
      <c r="I686" s="16">
        <v>0.63</v>
      </c>
      <c r="J686" s="16">
        <f t="shared" si="24"/>
        <v>0.69300000000000006</v>
      </c>
      <c r="K686" s="17">
        <f t="shared" si="25"/>
        <v>0.72449999999999992</v>
      </c>
      <c r="L686" s="14">
        <v>63103</v>
      </c>
      <c r="M686" s="15" t="s">
        <v>2609</v>
      </c>
    </row>
    <row r="687" spans="1:13">
      <c r="A687" s="14" t="s">
        <v>2610</v>
      </c>
      <c r="B687" s="15" t="s">
        <v>2611</v>
      </c>
      <c r="C687" s="14" t="s">
        <v>2612</v>
      </c>
      <c r="D687" t="s">
        <v>2613</v>
      </c>
      <c r="E687" t="s">
        <v>366</v>
      </c>
      <c r="F687" t="s">
        <v>2614</v>
      </c>
      <c r="G687">
        <v>287.31</v>
      </c>
      <c r="H687">
        <v>1</v>
      </c>
      <c r="I687" s="16">
        <v>1.1000000000000001</v>
      </c>
      <c r="J687" s="16">
        <f t="shared" si="24"/>
        <v>1.2100000000000002</v>
      </c>
      <c r="K687" s="17">
        <f t="shared" si="25"/>
        <v>1.2649999999999999</v>
      </c>
      <c r="L687" s="14">
        <v>63103</v>
      </c>
      <c r="M687" s="15" t="s">
        <v>2609</v>
      </c>
    </row>
    <row r="688" spans="1:13">
      <c r="A688" s="14" t="s">
        <v>2615</v>
      </c>
      <c r="B688" s="15" t="s">
        <v>2616</v>
      </c>
      <c r="C688" s="14" t="s">
        <v>2617</v>
      </c>
      <c r="D688" t="s">
        <v>2618</v>
      </c>
      <c r="E688" t="s">
        <v>366</v>
      </c>
      <c r="F688" t="s">
        <v>71</v>
      </c>
      <c r="G688">
        <v>62.65</v>
      </c>
      <c r="H688">
        <v>0.87</v>
      </c>
      <c r="I688" s="16">
        <v>0.96</v>
      </c>
      <c r="J688" s="16">
        <f t="shared" si="24"/>
        <v>1.056</v>
      </c>
      <c r="K688" s="17">
        <f t="shared" si="25"/>
        <v>1.1039999999999999</v>
      </c>
      <c r="L688" s="14">
        <v>63103</v>
      </c>
      <c r="M688" s="15" t="s">
        <v>2609</v>
      </c>
    </row>
    <row r="689" spans="1:13">
      <c r="A689" s="14" t="s">
        <v>2619</v>
      </c>
      <c r="B689" s="15" t="s">
        <v>2620</v>
      </c>
      <c r="C689" s="14" t="s">
        <v>2621</v>
      </c>
      <c r="D689" t="s">
        <v>2622</v>
      </c>
      <c r="E689" t="s">
        <v>366</v>
      </c>
      <c r="F689" t="s">
        <v>71</v>
      </c>
      <c r="G689">
        <v>35.54</v>
      </c>
      <c r="H689">
        <v>0.25</v>
      </c>
      <c r="I689" s="16">
        <v>0.27</v>
      </c>
      <c r="J689" s="16">
        <f t="shared" si="24"/>
        <v>0.29700000000000004</v>
      </c>
      <c r="K689" s="17">
        <f t="shared" si="25"/>
        <v>0.3105</v>
      </c>
      <c r="L689" s="14">
        <v>63103</v>
      </c>
      <c r="M689" s="15" t="s">
        <v>2609</v>
      </c>
    </row>
    <row r="690" spans="1:13">
      <c r="A690" s="14" t="s">
        <v>2623</v>
      </c>
      <c r="B690" s="15" t="s">
        <v>2624</v>
      </c>
      <c r="C690" s="14" t="s">
        <v>2625</v>
      </c>
      <c r="D690" t="s">
        <v>2626</v>
      </c>
      <c r="E690" t="s">
        <v>366</v>
      </c>
      <c r="F690" t="s">
        <v>59</v>
      </c>
      <c r="G690">
        <v>356.25</v>
      </c>
      <c r="H690">
        <v>0.15</v>
      </c>
      <c r="I690" s="16">
        <v>0.17</v>
      </c>
      <c r="J690" s="16">
        <f t="shared" si="24"/>
        <v>0.18700000000000003</v>
      </c>
      <c r="K690" s="17">
        <f t="shared" si="25"/>
        <v>0.19550000000000001</v>
      </c>
      <c r="L690" s="14">
        <v>63103</v>
      </c>
      <c r="M690" s="15" t="s">
        <v>2609</v>
      </c>
    </row>
    <row r="691" spans="1:13">
      <c r="A691" s="14" t="s">
        <v>2627</v>
      </c>
      <c r="B691" s="15" t="s">
        <v>2628</v>
      </c>
      <c r="C691" s="14" t="s">
        <v>2629</v>
      </c>
      <c r="D691" t="s">
        <v>2630</v>
      </c>
      <c r="E691" t="s">
        <v>366</v>
      </c>
      <c r="F691" t="s">
        <v>71</v>
      </c>
      <c r="G691">
        <v>637.94000000000005</v>
      </c>
      <c r="H691">
        <v>0.25</v>
      </c>
      <c r="I691" s="16">
        <v>0.21</v>
      </c>
      <c r="J691" s="16">
        <f t="shared" si="24"/>
        <v>0.23100000000000001</v>
      </c>
      <c r="K691" s="17">
        <f t="shared" si="25"/>
        <v>0.24149999999999996</v>
      </c>
      <c r="L691" s="14">
        <v>63103</v>
      </c>
      <c r="M691" s="15" t="s">
        <v>2609</v>
      </c>
    </row>
    <row r="692" spans="1:13">
      <c r="A692" s="14" t="s">
        <v>2631</v>
      </c>
      <c r="B692" s="15" t="s">
        <v>2632</v>
      </c>
      <c r="C692" s="14" t="s">
        <v>2633</v>
      </c>
      <c r="D692" t="s">
        <v>2634</v>
      </c>
      <c r="E692" t="s">
        <v>366</v>
      </c>
      <c r="F692" t="s">
        <v>71</v>
      </c>
      <c r="G692">
        <v>438.31</v>
      </c>
      <c r="H692">
        <v>0.25</v>
      </c>
      <c r="I692" s="16">
        <v>0.28000000000000003</v>
      </c>
      <c r="J692" s="16">
        <f t="shared" si="24"/>
        <v>0.30800000000000005</v>
      </c>
      <c r="K692" s="17">
        <f t="shared" si="25"/>
        <v>0.32200000000000001</v>
      </c>
      <c r="L692" s="14">
        <v>63103</v>
      </c>
      <c r="M692" s="15" t="s">
        <v>2635</v>
      </c>
    </row>
    <row r="693" spans="1:13">
      <c r="A693" s="14" t="s">
        <v>2636</v>
      </c>
      <c r="B693" s="15" t="s">
        <v>2637</v>
      </c>
      <c r="C693" s="14" t="s">
        <v>2638</v>
      </c>
      <c r="D693" t="s">
        <v>2608</v>
      </c>
      <c r="E693" t="s">
        <v>366</v>
      </c>
      <c r="F693" t="s">
        <v>71</v>
      </c>
      <c r="G693">
        <v>44.25</v>
      </c>
      <c r="H693">
        <v>0.31</v>
      </c>
      <c r="I693" s="16">
        <v>0.34</v>
      </c>
      <c r="J693" s="16">
        <f t="shared" si="24"/>
        <v>0.37400000000000005</v>
      </c>
      <c r="K693" s="17">
        <f t="shared" si="25"/>
        <v>0.39100000000000001</v>
      </c>
      <c r="L693" s="14">
        <v>63103</v>
      </c>
      <c r="M693" s="15" t="s">
        <v>2635</v>
      </c>
    </row>
    <row r="694" spans="1:13">
      <c r="A694" s="14" t="s">
        <v>2639</v>
      </c>
      <c r="B694" s="15" t="s">
        <v>2640</v>
      </c>
      <c r="C694" s="14" t="s">
        <v>2641</v>
      </c>
      <c r="D694" t="s">
        <v>2613</v>
      </c>
      <c r="E694" t="s">
        <v>366</v>
      </c>
      <c r="F694" t="s">
        <v>71</v>
      </c>
      <c r="G694">
        <v>206.46</v>
      </c>
      <c r="H694">
        <v>0.48</v>
      </c>
      <c r="I694" s="16">
        <v>0.53</v>
      </c>
      <c r="J694" s="16">
        <f t="shared" si="24"/>
        <v>0.58300000000000007</v>
      </c>
      <c r="K694" s="17">
        <f t="shared" si="25"/>
        <v>0.60949999999999993</v>
      </c>
      <c r="L694" s="14">
        <v>63103</v>
      </c>
      <c r="M694" s="15" t="s">
        <v>2635</v>
      </c>
    </row>
    <row r="695" spans="1:13">
      <c r="A695" s="14" t="s">
        <v>2642</v>
      </c>
      <c r="B695" s="15" t="s">
        <v>2643</v>
      </c>
      <c r="C695" s="14" t="s">
        <v>2644</v>
      </c>
      <c r="D695" t="s">
        <v>2645</v>
      </c>
      <c r="E695" t="s">
        <v>366</v>
      </c>
      <c r="F695" t="s">
        <v>71</v>
      </c>
      <c r="G695">
        <v>312.12</v>
      </c>
      <c r="H695">
        <v>0.36</v>
      </c>
      <c r="I695" s="16">
        <v>0.4</v>
      </c>
      <c r="J695" s="16">
        <f t="shared" si="24"/>
        <v>0.44000000000000006</v>
      </c>
      <c r="K695" s="17">
        <f t="shared" si="25"/>
        <v>0.45999999999999996</v>
      </c>
      <c r="L695" s="14">
        <v>63103</v>
      </c>
      <c r="M695" s="15" t="s">
        <v>2635</v>
      </c>
    </row>
    <row r="696" spans="1:13">
      <c r="A696" s="14" t="s">
        <v>2646</v>
      </c>
      <c r="B696" s="15" t="s">
        <v>2647</v>
      </c>
      <c r="C696" s="14" t="s">
        <v>2648</v>
      </c>
      <c r="D696" t="s">
        <v>2649</v>
      </c>
      <c r="E696" t="s">
        <v>366</v>
      </c>
      <c r="F696" t="s">
        <v>71</v>
      </c>
      <c r="G696">
        <v>239.89</v>
      </c>
      <c r="H696">
        <v>0.42</v>
      </c>
      <c r="I696" s="16">
        <v>0.46</v>
      </c>
      <c r="J696" s="16">
        <f t="shared" si="24"/>
        <v>0.50600000000000012</v>
      </c>
      <c r="K696" s="17">
        <f t="shared" si="25"/>
        <v>0.52900000000000003</v>
      </c>
      <c r="L696" s="14">
        <v>63103</v>
      </c>
      <c r="M696" s="15" t="s">
        <v>2650</v>
      </c>
    </row>
    <row r="697" spans="1:13">
      <c r="A697" s="14" t="s">
        <v>2651</v>
      </c>
      <c r="B697" s="15" t="s">
        <v>2606</v>
      </c>
      <c r="C697" s="14" t="s">
        <v>2652</v>
      </c>
      <c r="D697" t="s">
        <v>2653</v>
      </c>
      <c r="E697" t="s">
        <v>366</v>
      </c>
      <c r="F697" t="s">
        <v>71</v>
      </c>
      <c r="G697">
        <v>262.32</v>
      </c>
      <c r="H697">
        <v>0.61</v>
      </c>
      <c r="I697" s="16">
        <v>0.67</v>
      </c>
      <c r="J697" s="16">
        <f t="shared" si="24"/>
        <v>0.7370000000000001</v>
      </c>
      <c r="K697" s="17">
        <f t="shared" si="25"/>
        <v>0.77049999999999996</v>
      </c>
      <c r="L697" s="14">
        <v>63103</v>
      </c>
      <c r="M697" s="15" t="s">
        <v>2650</v>
      </c>
    </row>
    <row r="698" spans="1:13">
      <c r="A698" s="14" t="s">
        <v>2654</v>
      </c>
      <c r="B698" s="15" t="s">
        <v>2655</v>
      </c>
      <c r="C698" s="14" t="s">
        <v>2656</v>
      </c>
      <c r="D698" t="s">
        <v>665</v>
      </c>
      <c r="E698" t="s">
        <v>366</v>
      </c>
      <c r="H698">
        <v>0.4</v>
      </c>
      <c r="I698" s="16">
        <v>0.44</v>
      </c>
      <c r="J698" s="16">
        <f t="shared" si="24"/>
        <v>0.48400000000000004</v>
      </c>
      <c r="K698" s="17">
        <f t="shared" si="25"/>
        <v>0.50600000000000001</v>
      </c>
      <c r="L698" s="14">
        <v>63103</v>
      </c>
      <c r="M698" s="15" t="s">
        <v>1952</v>
      </c>
    </row>
    <row r="699" spans="1:13">
      <c r="A699" s="14" t="s">
        <v>2657</v>
      </c>
      <c r="B699" s="15" t="s">
        <v>2658</v>
      </c>
      <c r="C699" s="14" t="s">
        <v>2659</v>
      </c>
      <c r="D699" t="s">
        <v>2660</v>
      </c>
      <c r="E699" t="s">
        <v>366</v>
      </c>
      <c r="F699" t="s">
        <v>71</v>
      </c>
      <c r="H699">
        <v>1.2</v>
      </c>
      <c r="I699" s="16">
        <v>1.32</v>
      </c>
      <c r="J699" s="16">
        <f t="shared" si="24"/>
        <v>1.4520000000000002</v>
      </c>
      <c r="K699" s="17">
        <f t="shared" si="25"/>
        <v>1.518</v>
      </c>
      <c r="L699" s="14">
        <v>63103</v>
      </c>
      <c r="M699" s="15" t="s">
        <v>1097</v>
      </c>
    </row>
    <row r="700" spans="1:13">
      <c r="A700" s="14" t="s">
        <v>2661</v>
      </c>
      <c r="B700" s="15" t="s">
        <v>2662</v>
      </c>
      <c r="C700" s="14" t="s">
        <v>2663</v>
      </c>
      <c r="D700" t="s">
        <v>2664</v>
      </c>
      <c r="E700" t="s">
        <v>366</v>
      </c>
      <c r="F700" t="s">
        <v>71</v>
      </c>
      <c r="H700">
        <v>1.6</v>
      </c>
      <c r="I700" s="16">
        <v>1.76</v>
      </c>
      <c r="J700" s="16">
        <f t="shared" si="24"/>
        <v>1.9360000000000002</v>
      </c>
      <c r="K700" s="17">
        <f t="shared" si="25"/>
        <v>2.024</v>
      </c>
      <c r="L700" s="14">
        <v>63103</v>
      </c>
      <c r="M700" s="15" t="s">
        <v>1097</v>
      </c>
    </row>
    <row r="701" spans="1:13">
      <c r="A701" s="14" t="s">
        <v>2665</v>
      </c>
      <c r="B701" s="15" t="s">
        <v>2666</v>
      </c>
      <c r="C701" s="14" t="s">
        <v>2667</v>
      </c>
      <c r="D701" t="s">
        <v>2660</v>
      </c>
      <c r="E701" t="s">
        <v>366</v>
      </c>
      <c r="F701" t="s">
        <v>71</v>
      </c>
      <c r="H701">
        <v>4.95</v>
      </c>
      <c r="I701" s="16">
        <v>5.45</v>
      </c>
      <c r="J701" s="16">
        <f t="shared" si="24"/>
        <v>5.995000000000001</v>
      </c>
      <c r="K701" s="17">
        <f t="shared" si="25"/>
        <v>6.2675000000000001</v>
      </c>
      <c r="L701" s="14">
        <v>63103</v>
      </c>
      <c r="M701" s="15" t="s">
        <v>1097</v>
      </c>
    </row>
    <row r="702" spans="1:13">
      <c r="A702" s="14" t="s">
        <v>2668</v>
      </c>
      <c r="B702" s="15" t="s">
        <v>2669</v>
      </c>
      <c r="C702" s="14" t="s">
        <v>2670</v>
      </c>
      <c r="D702" t="s">
        <v>2664</v>
      </c>
      <c r="E702" t="s">
        <v>366</v>
      </c>
      <c r="F702" t="s">
        <v>71</v>
      </c>
      <c r="H702">
        <v>6.31</v>
      </c>
      <c r="I702" s="16">
        <v>6.94</v>
      </c>
      <c r="J702" s="16">
        <f t="shared" si="24"/>
        <v>7.6340000000000012</v>
      </c>
      <c r="K702" s="17">
        <f t="shared" si="25"/>
        <v>7.9809999999999999</v>
      </c>
      <c r="L702" s="14">
        <v>63103</v>
      </c>
      <c r="M702" s="15" t="s">
        <v>1097</v>
      </c>
    </row>
    <row r="703" spans="1:13">
      <c r="A703" s="14" t="s">
        <v>2671</v>
      </c>
      <c r="B703" s="15" t="s">
        <v>2672</v>
      </c>
      <c r="C703" s="14" t="s">
        <v>2673</v>
      </c>
      <c r="D703" t="s">
        <v>57</v>
      </c>
      <c r="E703" t="s">
        <v>58</v>
      </c>
      <c r="F703" t="s">
        <v>59</v>
      </c>
      <c r="G703">
        <v>86.08</v>
      </c>
      <c r="H703">
        <v>21.52</v>
      </c>
      <c r="I703" s="16">
        <v>23.67</v>
      </c>
      <c r="J703" s="16">
        <f t="shared" si="24"/>
        <v>26.037000000000003</v>
      </c>
      <c r="K703" s="17">
        <f t="shared" si="25"/>
        <v>27.220500000000001</v>
      </c>
      <c r="L703" s="14">
        <v>63005</v>
      </c>
      <c r="M703" s="15">
        <v>112</v>
      </c>
    </row>
    <row r="704" spans="1:13">
      <c r="A704" s="14" t="s">
        <v>2674</v>
      </c>
      <c r="B704" s="15" t="s">
        <v>2675</v>
      </c>
      <c r="C704" s="14" t="s">
        <v>2676</v>
      </c>
      <c r="D704" t="s">
        <v>76</v>
      </c>
      <c r="E704" t="s">
        <v>58</v>
      </c>
      <c r="F704" t="s">
        <v>59</v>
      </c>
      <c r="G704">
        <v>97</v>
      </c>
      <c r="H704">
        <v>24.25</v>
      </c>
      <c r="I704" s="16">
        <v>26.68</v>
      </c>
      <c r="J704" s="16">
        <f t="shared" si="24"/>
        <v>29.348000000000003</v>
      </c>
      <c r="K704" s="17">
        <f t="shared" si="25"/>
        <v>30.681999999999999</v>
      </c>
      <c r="L704" s="14">
        <v>63005</v>
      </c>
      <c r="M704" s="15">
        <v>112</v>
      </c>
    </row>
    <row r="705" spans="1:13">
      <c r="A705" s="14" t="s">
        <v>2677</v>
      </c>
      <c r="B705" s="15" t="s">
        <v>2678</v>
      </c>
      <c r="C705" s="14" t="s">
        <v>2679</v>
      </c>
      <c r="D705" t="s">
        <v>2680</v>
      </c>
      <c r="E705" t="s">
        <v>366</v>
      </c>
      <c r="F705" t="s">
        <v>71</v>
      </c>
      <c r="G705">
        <v>24.86</v>
      </c>
      <c r="H705">
        <v>0.05</v>
      </c>
      <c r="I705" s="16">
        <v>0.05</v>
      </c>
      <c r="J705" s="16">
        <f t="shared" si="24"/>
        <v>5.5000000000000007E-2</v>
      </c>
      <c r="K705" s="17">
        <f t="shared" si="25"/>
        <v>5.7499999999999996E-2</v>
      </c>
      <c r="L705" s="14">
        <v>63001</v>
      </c>
      <c r="M705" s="15" t="s">
        <v>2681</v>
      </c>
    </row>
    <row r="706" spans="1:13">
      <c r="A706" s="14" t="s">
        <v>2682</v>
      </c>
      <c r="B706" s="15" t="s">
        <v>2683</v>
      </c>
      <c r="C706" s="14" t="s">
        <v>2684</v>
      </c>
      <c r="D706" t="s">
        <v>2685</v>
      </c>
      <c r="E706" t="s">
        <v>366</v>
      </c>
      <c r="F706" t="s">
        <v>71</v>
      </c>
      <c r="G706">
        <v>50.17</v>
      </c>
      <c r="H706">
        <v>0.1</v>
      </c>
      <c r="I706" s="16">
        <v>0.11</v>
      </c>
      <c r="J706" s="16">
        <f t="shared" si="24"/>
        <v>0.12100000000000001</v>
      </c>
      <c r="K706" s="17">
        <f t="shared" si="25"/>
        <v>0.1265</v>
      </c>
      <c r="L706" s="14">
        <v>63001</v>
      </c>
      <c r="M706" s="15" t="s">
        <v>2681</v>
      </c>
    </row>
    <row r="707" spans="1:13">
      <c r="A707" s="14" t="s">
        <v>2686</v>
      </c>
      <c r="B707" s="15" t="s">
        <v>2687</v>
      </c>
      <c r="C707" s="14" t="s">
        <v>2688</v>
      </c>
      <c r="D707" t="s">
        <v>2689</v>
      </c>
      <c r="E707" t="s">
        <v>366</v>
      </c>
      <c r="F707" t="s">
        <v>71</v>
      </c>
      <c r="G707">
        <v>35.869999999999997</v>
      </c>
      <c r="H707">
        <v>7.0000000000000007E-2</v>
      </c>
      <c r="I707" s="16">
        <v>0.08</v>
      </c>
      <c r="J707" s="16">
        <f t="shared" si="24"/>
        <v>8.8000000000000009E-2</v>
      </c>
      <c r="K707" s="17">
        <f t="shared" si="25"/>
        <v>9.1999999999999998E-2</v>
      </c>
      <c r="L707" s="14">
        <v>63001</v>
      </c>
      <c r="M707" s="15" t="s">
        <v>2681</v>
      </c>
    </row>
    <row r="708" spans="1:13">
      <c r="A708" s="14" t="s">
        <v>2690</v>
      </c>
      <c r="B708" s="15" t="s">
        <v>2691</v>
      </c>
      <c r="C708" s="14" t="s">
        <v>2692</v>
      </c>
      <c r="D708" t="s">
        <v>2693</v>
      </c>
      <c r="E708" t="s">
        <v>366</v>
      </c>
      <c r="F708" t="s">
        <v>59</v>
      </c>
      <c r="G708">
        <v>60.07</v>
      </c>
      <c r="H708">
        <v>0.12</v>
      </c>
      <c r="I708" s="16">
        <v>0.13</v>
      </c>
      <c r="J708" s="16">
        <f t="shared" ref="J708:J771" si="26">I708*1.1</f>
        <v>0.14300000000000002</v>
      </c>
      <c r="K708" s="17">
        <f t="shared" ref="K708:K771" si="27">I708*1.15</f>
        <v>0.14949999999999999</v>
      </c>
      <c r="L708" s="14">
        <v>63001</v>
      </c>
      <c r="M708" s="15" t="s">
        <v>2681</v>
      </c>
    </row>
    <row r="709" spans="1:13">
      <c r="A709" s="14" t="s">
        <v>2694</v>
      </c>
      <c r="B709" s="15" t="s">
        <v>2695</v>
      </c>
      <c r="C709" s="14" t="s">
        <v>2696</v>
      </c>
      <c r="D709" t="s">
        <v>2697</v>
      </c>
      <c r="E709" t="s">
        <v>366</v>
      </c>
      <c r="F709" t="s">
        <v>59</v>
      </c>
      <c r="G709">
        <v>110.79</v>
      </c>
      <c r="H709">
        <v>2.2200000000000002</v>
      </c>
      <c r="I709" s="16">
        <v>2.44</v>
      </c>
      <c r="J709" s="16">
        <f t="shared" si="26"/>
        <v>2.6840000000000002</v>
      </c>
      <c r="K709" s="17">
        <f t="shared" si="27"/>
        <v>2.8059999999999996</v>
      </c>
      <c r="L709" s="14">
        <v>63103</v>
      </c>
      <c r="M709" s="15" t="s">
        <v>2698</v>
      </c>
    </row>
    <row r="710" spans="1:13">
      <c r="A710" s="14" t="s">
        <v>2699</v>
      </c>
      <c r="B710" s="15" t="s">
        <v>2700</v>
      </c>
      <c r="C710" s="14" t="s">
        <v>2701</v>
      </c>
      <c r="D710" t="s">
        <v>2702</v>
      </c>
      <c r="E710" t="s">
        <v>366</v>
      </c>
      <c r="F710" t="s">
        <v>59</v>
      </c>
      <c r="G710">
        <v>174.92</v>
      </c>
      <c r="H710">
        <v>3.5</v>
      </c>
      <c r="I710" s="16">
        <v>3.85</v>
      </c>
      <c r="J710" s="16">
        <f t="shared" si="26"/>
        <v>4.2350000000000003</v>
      </c>
      <c r="K710" s="17">
        <f t="shared" si="27"/>
        <v>4.4274999999999993</v>
      </c>
      <c r="L710" s="14">
        <v>63103</v>
      </c>
      <c r="M710" s="15" t="s">
        <v>2698</v>
      </c>
    </row>
    <row r="711" spans="1:13">
      <c r="A711" s="14" t="s">
        <v>2703</v>
      </c>
      <c r="B711" s="15" t="s">
        <v>2704</v>
      </c>
      <c r="C711" s="14" t="s">
        <v>2705</v>
      </c>
      <c r="D711" t="s">
        <v>2706</v>
      </c>
      <c r="E711" t="s">
        <v>58</v>
      </c>
      <c r="F711" t="s">
        <v>194</v>
      </c>
      <c r="H711">
        <v>5.86</v>
      </c>
      <c r="I711" s="16">
        <v>6.45</v>
      </c>
      <c r="J711" s="16">
        <f t="shared" si="26"/>
        <v>7.0950000000000006</v>
      </c>
      <c r="K711" s="17">
        <f t="shared" si="27"/>
        <v>7.4174999999999995</v>
      </c>
      <c r="L711" s="14">
        <v>63005</v>
      </c>
      <c r="M711" s="15" t="s">
        <v>2076</v>
      </c>
    </row>
    <row r="712" spans="1:13">
      <c r="A712" s="14" t="s">
        <v>2707</v>
      </c>
      <c r="B712" s="15">
        <v>696503</v>
      </c>
      <c r="C712" s="14" t="s">
        <v>2708</v>
      </c>
      <c r="D712" t="s">
        <v>142</v>
      </c>
      <c r="E712" t="s">
        <v>58</v>
      </c>
      <c r="F712" t="s">
        <v>194</v>
      </c>
      <c r="G712">
        <v>39.479999999999997</v>
      </c>
      <c r="H712">
        <v>9.8699999999999992</v>
      </c>
      <c r="I712" s="16">
        <v>10.86</v>
      </c>
      <c r="J712" s="16">
        <f t="shared" si="26"/>
        <v>11.946</v>
      </c>
      <c r="K712" s="17">
        <f t="shared" si="27"/>
        <v>12.488999999999999</v>
      </c>
      <c r="L712" s="14">
        <v>63005</v>
      </c>
      <c r="M712" s="15" t="s">
        <v>2027</v>
      </c>
    </row>
    <row r="713" spans="1:13">
      <c r="A713" s="14" t="s">
        <v>2709</v>
      </c>
      <c r="B713" s="15">
        <v>322338</v>
      </c>
      <c r="C713" s="14" t="s">
        <v>2710</v>
      </c>
      <c r="D713" t="s">
        <v>2711</v>
      </c>
      <c r="E713" t="s">
        <v>58</v>
      </c>
      <c r="F713" t="s">
        <v>194</v>
      </c>
      <c r="H713">
        <v>4.5199999999999996</v>
      </c>
      <c r="I713" s="16">
        <v>4.97</v>
      </c>
      <c r="J713" s="16">
        <f t="shared" si="26"/>
        <v>5.4670000000000005</v>
      </c>
      <c r="K713" s="17">
        <f t="shared" si="27"/>
        <v>5.7154999999999996</v>
      </c>
      <c r="L713" s="14">
        <v>63005</v>
      </c>
      <c r="M713" s="15" t="s">
        <v>2027</v>
      </c>
    </row>
    <row r="714" spans="1:13">
      <c r="A714" s="14" t="s">
        <v>2712</v>
      </c>
      <c r="B714" s="15" t="s">
        <v>2713</v>
      </c>
      <c r="C714" s="14" t="s">
        <v>2714</v>
      </c>
      <c r="D714" t="s">
        <v>1221</v>
      </c>
      <c r="E714" t="s">
        <v>1637</v>
      </c>
      <c r="H714">
        <v>0.05</v>
      </c>
      <c r="I714" s="16">
        <v>0.06</v>
      </c>
      <c r="J714" s="16">
        <f t="shared" si="26"/>
        <v>6.6000000000000003E-2</v>
      </c>
      <c r="K714" s="17">
        <f t="shared" si="27"/>
        <v>6.8999999999999992E-2</v>
      </c>
      <c r="L714" s="14">
        <v>63001</v>
      </c>
      <c r="M714" s="15" t="s">
        <v>2715</v>
      </c>
    </row>
    <row r="715" spans="1:13">
      <c r="A715" s="14" t="s">
        <v>2716</v>
      </c>
      <c r="B715" s="15" t="s">
        <v>2717</v>
      </c>
      <c r="C715" s="14" t="s">
        <v>2718</v>
      </c>
      <c r="D715" t="s">
        <v>1221</v>
      </c>
      <c r="E715" t="s">
        <v>1637</v>
      </c>
      <c r="F715" t="s">
        <v>71</v>
      </c>
      <c r="G715">
        <v>9.34</v>
      </c>
      <c r="H715">
        <v>0.44</v>
      </c>
      <c r="I715" s="16">
        <v>0.49</v>
      </c>
      <c r="J715" s="16">
        <f t="shared" si="26"/>
        <v>0.53900000000000003</v>
      </c>
      <c r="K715" s="17">
        <f t="shared" si="27"/>
        <v>0.5635</v>
      </c>
      <c r="L715" s="14">
        <v>63001</v>
      </c>
      <c r="M715" s="15" t="s">
        <v>2719</v>
      </c>
    </row>
    <row r="716" spans="1:13">
      <c r="A716" s="14" t="s">
        <v>2720</v>
      </c>
      <c r="B716" s="15" t="s">
        <v>2721</v>
      </c>
      <c r="C716" s="14" t="s">
        <v>2722</v>
      </c>
      <c r="D716" t="s">
        <v>1221</v>
      </c>
      <c r="E716" t="s">
        <v>1637</v>
      </c>
      <c r="F716" t="s">
        <v>71</v>
      </c>
      <c r="G716">
        <v>8.11</v>
      </c>
      <c r="H716">
        <v>0.24</v>
      </c>
      <c r="I716" s="16">
        <v>0.27</v>
      </c>
      <c r="J716" s="16">
        <f t="shared" si="26"/>
        <v>0.29700000000000004</v>
      </c>
      <c r="K716" s="17">
        <f t="shared" si="27"/>
        <v>0.3105</v>
      </c>
      <c r="L716" s="14">
        <v>63001</v>
      </c>
      <c r="M716" s="15" t="s">
        <v>2715</v>
      </c>
    </row>
    <row r="717" spans="1:13">
      <c r="A717" s="14" t="s">
        <v>2723</v>
      </c>
      <c r="B717" s="15" t="s">
        <v>2724</v>
      </c>
      <c r="C717" s="14" t="s">
        <v>2725</v>
      </c>
      <c r="D717" t="s">
        <v>1221</v>
      </c>
      <c r="E717" t="s">
        <v>1637</v>
      </c>
      <c r="F717" t="s">
        <v>71</v>
      </c>
      <c r="G717">
        <v>8.14</v>
      </c>
      <c r="H717">
        <v>0.15</v>
      </c>
      <c r="I717" s="16">
        <v>0.17</v>
      </c>
      <c r="J717" s="16">
        <f t="shared" si="26"/>
        <v>0.18700000000000003</v>
      </c>
      <c r="K717" s="17">
        <f t="shared" si="27"/>
        <v>0.19550000000000001</v>
      </c>
      <c r="L717" s="14">
        <v>63001</v>
      </c>
      <c r="M717" s="15" t="s">
        <v>2715</v>
      </c>
    </row>
    <row r="718" spans="1:13">
      <c r="A718" s="14" t="s">
        <v>2726</v>
      </c>
      <c r="B718" s="15">
        <v>134702</v>
      </c>
      <c r="C718" s="14" t="s">
        <v>2727</v>
      </c>
      <c r="D718" t="s">
        <v>1429</v>
      </c>
      <c r="E718" t="s">
        <v>1396</v>
      </c>
      <c r="F718" t="s">
        <v>194</v>
      </c>
      <c r="H718">
        <v>4.2300000000000004</v>
      </c>
      <c r="I718" s="16">
        <v>4.6500000000000004</v>
      </c>
      <c r="J718" s="16">
        <f t="shared" si="26"/>
        <v>5.1150000000000011</v>
      </c>
      <c r="K718" s="17">
        <f t="shared" si="27"/>
        <v>5.3475000000000001</v>
      </c>
      <c r="L718" s="14">
        <v>63001</v>
      </c>
      <c r="M718" s="15" t="s">
        <v>842</v>
      </c>
    </row>
    <row r="719" spans="1:13">
      <c r="A719" s="14" t="s">
        <v>2728</v>
      </c>
      <c r="B719" s="15" t="s">
        <v>2729</v>
      </c>
      <c r="C719" s="14" t="s">
        <v>2730</v>
      </c>
      <c r="D719" t="s">
        <v>1221</v>
      </c>
      <c r="F719" t="s">
        <v>71</v>
      </c>
      <c r="H719">
        <v>5.3</v>
      </c>
      <c r="I719" s="16">
        <v>5.83</v>
      </c>
      <c r="J719" s="16">
        <f t="shared" si="26"/>
        <v>6.4130000000000003</v>
      </c>
      <c r="K719" s="17">
        <f t="shared" si="27"/>
        <v>6.7044999999999995</v>
      </c>
      <c r="L719" s="14">
        <v>63001</v>
      </c>
      <c r="M719" s="15" t="s">
        <v>1073</v>
      </c>
    </row>
    <row r="720" spans="1:13">
      <c r="A720" s="14" t="s">
        <v>2731</v>
      </c>
      <c r="B720" s="15" t="s">
        <v>2732</v>
      </c>
      <c r="C720" s="14" t="s">
        <v>2733</v>
      </c>
      <c r="E720" t="s">
        <v>366</v>
      </c>
      <c r="I720" s="16">
        <v>0</v>
      </c>
      <c r="J720" s="16">
        <f t="shared" si="26"/>
        <v>0</v>
      </c>
      <c r="K720" s="17">
        <f t="shared" si="27"/>
        <v>0</v>
      </c>
      <c r="L720" s="14" t="s">
        <v>2734</v>
      </c>
      <c r="M720" s="15"/>
    </row>
    <row r="721" spans="1:13">
      <c r="A721" s="14" t="s">
        <v>2735</v>
      </c>
      <c r="B721" s="15" t="s">
        <v>2732</v>
      </c>
      <c r="C721" s="14" t="s">
        <v>2733</v>
      </c>
      <c r="E721" t="s">
        <v>366</v>
      </c>
      <c r="I721" s="16">
        <v>0</v>
      </c>
      <c r="J721" s="16">
        <f t="shared" si="26"/>
        <v>0</v>
      </c>
      <c r="K721" s="17">
        <f t="shared" si="27"/>
        <v>0</v>
      </c>
      <c r="L721" s="14" t="s">
        <v>2734</v>
      </c>
      <c r="M721" s="15"/>
    </row>
    <row r="722" spans="1:13">
      <c r="A722" s="14" t="s">
        <v>2736</v>
      </c>
      <c r="B722" s="15" t="s">
        <v>2732</v>
      </c>
      <c r="C722" s="14" t="s">
        <v>2733</v>
      </c>
      <c r="E722" t="s">
        <v>366</v>
      </c>
      <c r="I722" s="16">
        <v>0</v>
      </c>
      <c r="J722" s="16">
        <f t="shared" si="26"/>
        <v>0</v>
      </c>
      <c r="K722" s="17">
        <f t="shared" si="27"/>
        <v>0</v>
      </c>
      <c r="L722" s="14" t="s">
        <v>2734</v>
      </c>
      <c r="M722" s="15"/>
    </row>
    <row r="723" spans="1:13">
      <c r="A723" s="14" t="s">
        <v>2737</v>
      </c>
      <c r="B723" s="15" t="s">
        <v>2732</v>
      </c>
      <c r="C723" s="14" t="s">
        <v>2733</v>
      </c>
      <c r="E723" t="s">
        <v>366</v>
      </c>
      <c r="I723" s="16">
        <v>0</v>
      </c>
      <c r="J723" s="16">
        <f t="shared" si="26"/>
        <v>0</v>
      </c>
      <c r="K723" s="17">
        <f t="shared" si="27"/>
        <v>0</v>
      </c>
      <c r="L723" s="14" t="s">
        <v>2734</v>
      </c>
      <c r="M723" s="15"/>
    </row>
    <row r="724" spans="1:13">
      <c r="A724" s="14" t="s">
        <v>2738</v>
      </c>
      <c r="B724" s="15" t="s">
        <v>2732</v>
      </c>
      <c r="C724" s="14" t="s">
        <v>2733</v>
      </c>
      <c r="E724" t="s">
        <v>366</v>
      </c>
      <c r="I724" s="16">
        <v>0</v>
      </c>
      <c r="J724" s="16">
        <f t="shared" si="26"/>
        <v>0</v>
      </c>
      <c r="K724" s="17">
        <f t="shared" si="27"/>
        <v>0</v>
      </c>
      <c r="L724" s="14" t="s">
        <v>2734</v>
      </c>
      <c r="M724" s="15"/>
    </row>
    <row r="725" spans="1:13">
      <c r="A725" s="14" t="s">
        <v>2739</v>
      </c>
      <c r="B725" s="15">
        <v>219511</v>
      </c>
      <c r="C725" s="14" t="s">
        <v>2740</v>
      </c>
      <c r="D725" t="s">
        <v>2741</v>
      </c>
      <c r="E725" t="s">
        <v>366</v>
      </c>
      <c r="F725" t="s">
        <v>194</v>
      </c>
      <c r="G725">
        <v>7.8</v>
      </c>
      <c r="H725">
        <v>1.95</v>
      </c>
      <c r="I725" s="16">
        <v>2.15</v>
      </c>
      <c r="J725" s="16">
        <f t="shared" si="26"/>
        <v>2.3650000000000002</v>
      </c>
      <c r="K725" s="17">
        <f t="shared" si="27"/>
        <v>2.4724999999999997</v>
      </c>
      <c r="L725" s="14">
        <v>63001</v>
      </c>
      <c r="M725" s="15" t="s">
        <v>711</v>
      </c>
    </row>
    <row r="726" spans="1:13">
      <c r="A726" s="14" t="s">
        <v>2742</v>
      </c>
      <c r="B726" s="15">
        <v>752759</v>
      </c>
      <c r="C726" s="14" t="s">
        <v>2743</v>
      </c>
      <c r="D726" t="s">
        <v>2744</v>
      </c>
      <c r="E726" t="s">
        <v>366</v>
      </c>
      <c r="F726" t="s">
        <v>194</v>
      </c>
      <c r="G726">
        <v>263.89</v>
      </c>
      <c r="H726">
        <v>3.67</v>
      </c>
      <c r="I726" s="16">
        <v>4.03</v>
      </c>
      <c r="J726" s="16">
        <f t="shared" si="26"/>
        <v>4.4330000000000007</v>
      </c>
      <c r="K726" s="17">
        <f t="shared" si="27"/>
        <v>4.6345000000000001</v>
      </c>
      <c r="L726" s="14">
        <v>63001</v>
      </c>
      <c r="M726" s="15" t="s">
        <v>711</v>
      </c>
    </row>
    <row r="727" spans="1:13">
      <c r="A727" s="14" t="s">
        <v>2745</v>
      </c>
      <c r="B727" s="15">
        <v>464050</v>
      </c>
      <c r="C727" s="14" t="s">
        <v>2746</v>
      </c>
      <c r="D727" t="s">
        <v>2747</v>
      </c>
      <c r="E727" t="s">
        <v>366</v>
      </c>
      <c r="F727" t="s">
        <v>194</v>
      </c>
      <c r="G727">
        <v>22.45</v>
      </c>
      <c r="H727">
        <v>0.62</v>
      </c>
      <c r="I727" s="16">
        <v>0.69</v>
      </c>
      <c r="J727" s="16">
        <f t="shared" si="26"/>
        <v>0.75900000000000001</v>
      </c>
      <c r="K727" s="17">
        <f t="shared" si="27"/>
        <v>0.79349999999999987</v>
      </c>
      <c r="L727" s="14">
        <v>63001</v>
      </c>
      <c r="M727" s="15" t="s">
        <v>711</v>
      </c>
    </row>
    <row r="728" spans="1:13">
      <c r="A728" s="14" t="s">
        <v>2748</v>
      </c>
      <c r="B728" s="15">
        <v>751596</v>
      </c>
      <c r="C728" s="14" t="s">
        <v>2749</v>
      </c>
      <c r="D728" t="s">
        <v>2750</v>
      </c>
      <c r="E728" t="s">
        <v>366</v>
      </c>
      <c r="F728" t="s">
        <v>194</v>
      </c>
      <c r="G728">
        <v>63.14</v>
      </c>
      <c r="H728">
        <v>0.44</v>
      </c>
      <c r="I728" s="16">
        <v>0.48</v>
      </c>
      <c r="J728" s="16">
        <f t="shared" si="26"/>
        <v>0.52800000000000002</v>
      </c>
      <c r="K728" s="17">
        <f t="shared" si="27"/>
        <v>0.55199999999999994</v>
      </c>
      <c r="L728" s="14">
        <v>63001</v>
      </c>
      <c r="M728" s="15" t="s">
        <v>711</v>
      </c>
    </row>
    <row r="729" spans="1:13">
      <c r="A729" s="14" t="s">
        <v>2751</v>
      </c>
      <c r="B729" s="15">
        <v>318964</v>
      </c>
      <c r="C729" s="14" t="s">
        <v>2752</v>
      </c>
      <c r="D729" t="s">
        <v>2753</v>
      </c>
      <c r="E729" t="s">
        <v>366</v>
      </c>
      <c r="F729" t="s">
        <v>194</v>
      </c>
      <c r="G729">
        <v>5.95</v>
      </c>
      <c r="H729">
        <v>1.49</v>
      </c>
      <c r="I729" s="16">
        <v>1.64</v>
      </c>
      <c r="J729" s="16">
        <f t="shared" si="26"/>
        <v>1.804</v>
      </c>
      <c r="K729" s="17">
        <f t="shared" si="27"/>
        <v>1.8859999999999997</v>
      </c>
      <c r="L729" s="14">
        <v>63001</v>
      </c>
      <c r="M729" s="15" t="s">
        <v>711</v>
      </c>
    </row>
    <row r="730" spans="1:13">
      <c r="A730" s="14" t="s">
        <v>2754</v>
      </c>
      <c r="B730" s="15">
        <v>318956</v>
      </c>
      <c r="C730" s="14" t="s">
        <v>2755</v>
      </c>
      <c r="D730" t="s">
        <v>2756</v>
      </c>
      <c r="E730" t="s">
        <v>366</v>
      </c>
      <c r="F730" t="s">
        <v>194</v>
      </c>
      <c r="G730">
        <v>12.86</v>
      </c>
      <c r="H730">
        <v>3.22</v>
      </c>
      <c r="I730" s="16">
        <v>3.54</v>
      </c>
      <c r="J730" s="16">
        <f t="shared" si="26"/>
        <v>3.8940000000000006</v>
      </c>
      <c r="K730" s="17">
        <f t="shared" si="27"/>
        <v>4.0709999999999997</v>
      </c>
      <c r="L730" s="14">
        <v>63001</v>
      </c>
      <c r="M730" s="15" t="s">
        <v>711</v>
      </c>
    </row>
    <row r="731" spans="1:13">
      <c r="A731" s="14" t="s">
        <v>2757</v>
      </c>
      <c r="B731" s="15">
        <v>287201</v>
      </c>
      <c r="C731" s="14" t="s">
        <v>2758</v>
      </c>
      <c r="D731">
        <v>357</v>
      </c>
      <c r="E731" t="s">
        <v>366</v>
      </c>
      <c r="F731" t="s">
        <v>194</v>
      </c>
      <c r="H731">
        <v>1.32</v>
      </c>
      <c r="I731" s="16">
        <v>1.45</v>
      </c>
      <c r="J731" s="16">
        <f t="shared" si="26"/>
        <v>1.595</v>
      </c>
      <c r="K731" s="17">
        <f t="shared" si="27"/>
        <v>1.6674999999999998</v>
      </c>
      <c r="L731" s="14">
        <v>63001</v>
      </c>
      <c r="M731" s="15" t="s">
        <v>2759</v>
      </c>
    </row>
    <row r="732" spans="1:13">
      <c r="A732" s="14" t="s">
        <v>2760</v>
      </c>
      <c r="B732" s="15">
        <v>273169</v>
      </c>
      <c r="C732" s="14" t="s">
        <v>2761</v>
      </c>
      <c r="D732">
        <v>2025</v>
      </c>
      <c r="E732" t="s">
        <v>366</v>
      </c>
      <c r="F732" t="s">
        <v>194</v>
      </c>
      <c r="H732">
        <v>2.09</v>
      </c>
      <c r="I732" s="16">
        <v>2.2999999999999998</v>
      </c>
      <c r="J732" s="16">
        <f t="shared" si="26"/>
        <v>2.5299999999999998</v>
      </c>
      <c r="K732" s="17">
        <f t="shared" si="27"/>
        <v>2.6449999999999996</v>
      </c>
      <c r="L732" s="14">
        <v>63001</v>
      </c>
      <c r="M732" s="15" t="s">
        <v>2762</v>
      </c>
    </row>
    <row r="733" spans="1:13">
      <c r="A733" s="14" t="s">
        <v>2763</v>
      </c>
      <c r="B733" s="15">
        <v>273151</v>
      </c>
      <c r="C733" s="14" t="s">
        <v>2764</v>
      </c>
      <c r="D733">
        <v>2032</v>
      </c>
      <c r="E733" t="s">
        <v>366</v>
      </c>
      <c r="F733" t="s">
        <v>194</v>
      </c>
      <c r="H733">
        <v>1.1200000000000001</v>
      </c>
      <c r="I733" s="16">
        <v>1.23</v>
      </c>
      <c r="J733" s="16">
        <f t="shared" si="26"/>
        <v>1.353</v>
      </c>
      <c r="K733" s="17">
        <f t="shared" si="27"/>
        <v>1.4144999999999999</v>
      </c>
      <c r="L733" s="14">
        <v>63001</v>
      </c>
      <c r="M733" s="15" t="s">
        <v>2759</v>
      </c>
    </row>
    <row r="734" spans="1:13">
      <c r="A734" s="14" t="s">
        <v>2765</v>
      </c>
      <c r="B734" s="15">
        <v>169763</v>
      </c>
      <c r="C734" s="14" t="s">
        <v>2766</v>
      </c>
      <c r="D734" t="s">
        <v>2767</v>
      </c>
      <c r="E734" t="s">
        <v>366</v>
      </c>
      <c r="F734" t="s">
        <v>194</v>
      </c>
      <c r="H734">
        <v>0.99</v>
      </c>
      <c r="I734" s="16">
        <v>1.0900000000000001</v>
      </c>
      <c r="J734" s="16">
        <f t="shared" si="26"/>
        <v>1.1990000000000003</v>
      </c>
      <c r="K734" s="17">
        <f t="shared" si="27"/>
        <v>1.2535000000000001</v>
      </c>
      <c r="L734" s="14">
        <v>63001</v>
      </c>
      <c r="M734" s="15" t="s">
        <v>2759</v>
      </c>
    </row>
    <row r="735" spans="1:13">
      <c r="A735" s="14" t="s">
        <v>2768</v>
      </c>
      <c r="B735" s="15" t="s">
        <v>2769</v>
      </c>
      <c r="C735" s="14" t="s">
        <v>2770</v>
      </c>
      <c r="D735">
        <v>392</v>
      </c>
      <c r="E735" t="s">
        <v>366</v>
      </c>
      <c r="F735" t="s">
        <v>658</v>
      </c>
      <c r="H735">
        <v>1.27</v>
      </c>
      <c r="I735" s="16">
        <v>1.4</v>
      </c>
      <c r="J735" s="16">
        <f t="shared" si="26"/>
        <v>1.54</v>
      </c>
      <c r="K735" s="17">
        <f t="shared" si="27"/>
        <v>1.6099999999999999</v>
      </c>
      <c r="L735" s="14">
        <v>63001</v>
      </c>
      <c r="M735" s="15" t="s">
        <v>2759</v>
      </c>
    </row>
    <row r="736" spans="1:13">
      <c r="A736" s="14" t="s">
        <v>2771</v>
      </c>
      <c r="B736" s="15">
        <v>374817</v>
      </c>
      <c r="C736" s="14" t="s">
        <v>2772</v>
      </c>
      <c r="D736" t="s">
        <v>920</v>
      </c>
      <c r="E736" t="s">
        <v>366</v>
      </c>
      <c r="F736" t="s">
        <v>194</v>
      </c>
      <c r="H736">
        <v>2.68</v>
      </c>
      <c r="I736" s="16">
        <v>2.95</v>
      </c>
      <c r="J736" s="16">
        <f t="shared" si="26"/>
        <v>3.2450000000000006</v>
      </c>
      <c r="K736" s="17">
        <f t="shared" si="27"/>
        <v>3.3925000000000001</v>
      </c>
      <c r="L736" s="14">
        <v>63001</v>
      </c>
      <c r="M736" s="15" t="s">
        <v>2773</v>
      </c>
    </row>
    <row r="737" spans="1:13">
      <c r="A737" s="14" t="s">
        <v>2774</v>
      </c>
      <c r="B737" s="15">
        <v>374816</v>
      </c>
      <c r="C737" s="14" t="s">
        <v>2775</v>
      </c>
      <c r="D737" t="s">
        <v>657</v>
      </c>
      <c r="E737" t="s">
        <v>366</v>
      </c>
      <c r="F737" t="s">
        <v>194</v>
      </c>
      <c r="H737">
        <v>2.61</v>
      </c>
      <c r="I737" s="16">
        <v>2.87</v>
      </c>
      <c r="J737" s="16">
        <f t="shared" si="26"/>
        <v>3.1570000000000005</v>
      </c>
      <c r="K737" s="17">
        <f t="shared" si="27"/>
        <v>3.3005</v>
      </c>
      <c r="L737" s="14">
        <v>63001</v>
      </c>
      <c r="M737" s="15" t="s">
        <v>2773</v>
      </c>
    </row>
    <row r="738" spans="1:13">
      <c r="A738" s="14" t="s">
        <v>2776</v>
      </c>
      <c r="B738" s="15">
        <v>374813</v>
      </c>
      <c r="C738" s="14" t="s">
        <v>2777</v>
      </c>
      <c r="D738" t="s">
        <v>2778</v>
      </c>
      <c r="E738" t="s">
        <v>366</v>
      </c>
      <c r="F738" t="s">
        <v>194</v>
      </c>
      <c r="H738">
        <v>2.23</v>
      </c>
      <c r="I738" s="16">
        <v>2.4500000000000002</v>
      </c>
      <c r="J738" s="16">
        <f t="shared" si="26"/>
        <v>2.6950000000000003</v>
      </c>
      <c r="K738" s="17">
        <f t="shared" si="27"/>
        <v>2.8174999999999999</v>
      </c>
      <c r="L738" s="14">
        <v>63001</v>
      </c>
      <c r="M738" s="15" t="s">
        <v>2779</v>
      </c>
    </row>
    <row r="739" spans="1:13">
      <c r="A739" s="14" t="s">
        <v>2780</v>
      </c>
      <c r="B739" s="15">
        <v>374810</v>
      </c>
      <c r="C739" s="14" t="s">
        <v>2781</v>
      </c>
      <c r="D739" t="s">
        <v>662</v>
      </c>
      <c r="E739" t="s">
        <v>366</v>
      </c>
      <c r="F739" t="s">
        <v>194</v>
      </c>
      <c r="H739">
        <v>3.44</v>
      </c>
      <c r="I739" s="16">
        <v>3.78</v>
      </c>
      <c r="J739" s="16">
        <f t="shared" si="26"/>
        <v>4.1580000000000004</v>
      </c>
      <c r="K739" s="17">
        <f t="shared" si="27"/>
        <v>4.3469999999999995</v>
      </c>
      <c r="L739" s="14">
        <v>63001</v>
      </c>
      <c r="M739" s="15" t="s">
        <v>2773</v>
      </c>
    </row>
    <row r="740" spans="1:13">
      <c r="A740" s="14" t="s">
        <v>2782</v>
      </c>
      <c r="B740" s="15">
        <v>374809</v>
      </c>
      <c r="C740" s="14" t="s">
        <v>2783</v>
      </c>
      <c r="D740" t="s">
        <v>2660</v>
      </c>
      <c r="F740" t="s">
        <v>194</v>
      </c>
      <c r="H740">
        <v>3.95</v>
      </c>
      <c r="I740" s="16">
        <v>4.3499999999999996</v>
      </c>
      <c r="J740" s="16">
        <f t="shared" si="26"/>
        <v>4.7850000000000001</v>
      </c>
      <c r="K740" s="17">
        <f t="shared" si="27"/>
        <v>5.0024999999999995</v>
      </c>
      <c r="L740" s="14">
        <v>63001</v>
      </c>
      <c r="M740" s="15" t="s">
        <v>2773</v>
      </c>
    </row>
    <row r="741" spans="1:13">
      <c r="A741" s="14" t="s">
        <v>2784</v>
      </c>
      <c r="B741" s="15">
        <v>271981</v>
      </c>
      <c r="C741" s="14" t="s">
        <v>2785</v>
      </c>
      <c r="D741" t="s">
        <v>665</v>
      </c>
      <c r="E741" t="s">
        <v>2786</v>
      </c>
      <c r="F741" t="s">
        <v>194</v>
      </c>
      <c r="H741">
        <v>1.35</v>
      </c>
      <c r="I741" s="16">
        <v>1.49</v>
      </c>
      <c r="J741" s="16">
        <f t="shared" si="26"/>
        <v>1.639</v>
      </c>
      <c r="K741" s="17">
        <f t="shared" si="27"/>
        <v>1.7134999999999998</v>
      </c>
      <c r="L741" s="14">
        <v>63001</v>
      </c>
      <c r="M741" s="15" t="s">
        <v>2762</v>
      </c>
    </row>
    <row r="742" spans="1:13">
      <c r="A742" s="14" t="s">
        <v>2787</v>
      </c>
      <c r="B742" s="15">
        <v>850535</v>
      </c>
      <c r="C742" s="14" t="s">
        <v>2788</v>
      </c>
      <c r="D742" t="s">
        <v>2789</v>
      </c>
      <c r="E742" t="s">
        <v>366</v>
      </c>
      <c r="F742" t="s">
        <v>194</v>
      </c>
      <c r="H742">
        <v>3.85</v>
      </c>
      <c r="I742" s="16">
        <v>4.24</v>
      </c>
      <c r="J742" s="16">
        <f t="shared" si="26"/>
        <v>4.6640000000000006</v>
      </c>
      <c r="K742" s="17">
        <f t="shared" si="27"/>
        <v>4.8759999999999994</v>
      </c>
      <c r="L742" s="14">
        <v>63103</v>
      </c>
      <c r="M742" s="15" t="s">
        <v>634</v>
      </c>
    </row>
    <row r="743" spans="1:13">
      <c r="A743" s="14" t="s">
        <v>2790</v>
      </c>
      <c r="B743" s="15">
        <v>496091</v>
      </c>
      <c r="C743" s="14" t="s">
        <v>2791</v>
      </c>
      <c r="D743" t="s">
        <v>2792</v>
      </c>
      <c r="E743" t="s">
        <v>2786</v>
      </c>
      <c r="F743" t="s">
        <v>194</v>
      </c>
      <c r="H743">
        <v>1.7</v>
      </c>
      <c r="I743" s="16">
        <v>1.87</v>
      </c>
      <c r="J743" s="16">
        <f t="shared" si="26"/>
        <v>2.0570000000000004</v>
      </c>
      <c r="K743" s="17">
        <f t="shared" si="27"/>
        <v>2.1505000000000001</v>
      </c>
      <c r="L743" s="14">
        <v>63001</v>
      </c>
      <c r="M743" s="15" t="s">
        <v>2793</v>
      </c>
    </row>
    <row r="744" spans="1:13">
      <c r="A744" s="14" t="s">
        <v>2794</v>
      </c>
      <c r="B744" s="15" t="s">
        <v>2795</v>
      </c>
      <c r="C744" s="14" t="s">
        <v>2796</v>
      </c>
      <c r="D744" t="s">
        <v>2797</v>
      </c>
      <c r="E744" t="s">
        <v>366</v>
      </c>
      <c r="F744" t="s">
        <v>585</v>
      </c>
      <c r="H744">
        <v>1.49</v>
      </c>
      <c r="I744" s="16">
        <v>1.64</v>
      </c>
      <c r="J744" s="16">
        <f t="shared" si="26"/>
        <v>1.804</v>
      </c>
      <c r="K744" s="17">
        <f t="shared" si="27"/>
        <v>1.8859999999999997</v>
      </c>
      <c r="L744" s="14">
        <v>63001</v>
      </c>
      <c r="M744" s="15" t="s">
        <v>2798</v>
      </c>
    </row>
    <row r="745" spans="1:13">
      <c r="A745" s="14" t="s">
        <v>2799</v>
      </c>
      <c r="B745" s="15" t="s">
        <v>2800</v>
      </c>
      <c r="C745" s="14" t="s">
        <v>2801</v>
      </c>
      <c r="D745" t="s">
        <v>2802</v>
      </c>
      <c r="E745" t="s">
        <v>366</v>
      </c>
      <c r="F745" t="s">
        <v>585</v>
      </c>
      <c r="H745">
        <v>1.34</v>
      </c>
      <c r="I745" s="16">
        <v>1.47</v>
      </c>
      <c r="J745" s="16">
        <f t="shared" si="26"/>
        <v>1.617</v>
      </c>
      <c r="K745" s="17">
        <f t="shared" si="27"/>
        <v>1.6904999999999999</v>
      </c>
      <c r="L745" s="14">
        <v>63001</v>
      </c>
      <c r="M745" s="15" t="s">
        <v>2798</v>
      </c>
    </row>
    <row r="746" spans="1:13">
      <c r="A746" s="14" t="s">
        <v>2803</v>
      </c>
      <c r="B746" s="15" t="s">
        <v>2804</v>
      </c>
      <c r="C746" s="14" t="s">
        <v>2805</v>
      </c>
      <c r="D746" t="s">
        <v>2806</v>
      </c>
      <c r="E746" t="s">
        <v>366</v>
      </c>
      <c r="F746" t="s">
        <v>585</v>
      </c>
      <c r="H746">
        <v>1.25</v>
      </c>
      <c r="I746" s="16">
        <v>1.38</v>
      </c>
      <c r="J746" s="16">
        <f t="shared" si="26"/>
        <v>1.518</v>
      </c>
      <c r="K746" s="17">
        <f t="shared" si="27"/>
        <v>1.5869999999999997</v>
      </c>
      <c r="L746" s="14">
        <v>63001</v>
      </c>
      <c r="M746" s="15" t="s">
        <v>2798</v>
      </c>
    </row>
    <row r="747" spans="1:13">
      <c r="A747" s="14" t="s">
        <v>2807</v>
      </c>
      <c r="B747" s="15" t="s">
        <v>2808</v>
      </c>
      <c r="C747" s="14" t="s">
        <v>2809</v>
      </c>
      <c r="D747" t="s">
        <v>2810</v>
      </c>
      <c r="E747" t="s">
        <v>366</v>
      </c>
      <c r="F747" t="s">
        <v>585</v>
      </c>
      <c r="H747">
        <v>1.33</v>
      </c>
      <c r="I747" s="16">
        <v>1.46</v>
      </c>
      <c r="J747" s="16">
        <f t="shared" si="26"/>
        <v>1.6060000000000001</v>
      </c>
      <c r="K747" s="17">
        <f t="shared" si="27"/>
        <v>1.6789999999999998</v>
      </c>
      <c r="L747" s="14">
        <v>63001</v>
      </c>
      <c r="M747" s="15" t="s">
        <v>2798</v>
      </c>
    </row>
    <row r="748" spans="1:13">
      <c r="A748" s="14" t="s">
        <v>2811</v>
      </c>
      <c r="B748" s="15" t="s">
        <v>2812</v>
      </c>
      <c r="C748" s="14" t="s">
        <v>2813</v>
      </c>
      <c r="D748" t="s">
        <v>2814</v>
      </c>
      <c r="E748" t="s">
        <v>366</v>
      </c>
      <c r="F748" t="s">
        <v>585</v>
      </c>
      <c r="H748">
        <v>1.17</v>
      </c>
      <c r="I748" s="16">
        <v>1.29</v>
      </c>
      <c r="J748" s="16">
        <f t="shared" si="26"/>
        <v>1.4190000000000003</v>
      </c>
      <c r="K748" s="17">
        <f t="shared" si="27"/>
        <v>1.4834999999999998</v>
      </c>
      <c r="L748" s="14">
        <v>63001</v>
      </c>
      <c r="M748" s="15" t="s">
        <v>2798</v>
      </c>
    </row>
    <row r="749" spans="1:13">
      <c r="A749" s="14" t="s">
        <v>2815</v>
      </c>
      <c r="B749" s="15" t="s">
        <v>2816</v>
      </c>
      <c r="C749" s="14" t="s">
        <v>2817</v>
      </c>
      <c r="D749" t="s">
        <v>2818</v>
      </c>
      <c r="E749" t="s">
        <v>366</v>
      </c>
      <c r="F749" t="s">
        <v>585</v>
      </c>
      <c r="H749">
        <v>1.2</v>
      </c>
      <c r="I749" s="16">
        <v>1.32</v>
      </c>
      <c r="J749" s="16">
        <f t="shared" si="26"/>
        <v>1.4520000000000002</v>
      </c>
      <c r="K749" s="17">
        <f t="shared" si="27"/>
        <v>1.518</v>
      </c>
      <c r="L749" s="14">
        <v>63001</v>
      </c>
      <c r="M749" s="15" t="s">
        <v>2798</v>
      </c>
    </row>
    <row r="750" spans="1:13">
      <c r="A750" s="14" t="s">
        <v>2819</v>
      </c>
      <c r="B750" s="15" t="s">
        <v>2820</v>
      </c>
      <c r="C750" s="14" t="s">
        <v>2821</v>
      </c>
      <c r="D750" t="s">
        <v>2822</v>
      </c>
      <c r="E750" t="s">
        <v>366</v>
      </c>
      <c r="F750" t="s">
        <v>585</v>
      </c>
      <c r="H750">
        <v>1.08</v>
      </c>
      <c r="I750" s="16">
        <v>1.19</v>
      </c>
      <c r="J750" s="16">
        <f t="shared" si="26"/>
        <v>1.3089999999999999</v>
      </c>
      <c r="K750" s="17">
        <f t="shared" si="27"/>
        <v>1.3684999999999998</v>
      </c>
      <c r="L750" s="14">
        <v>63001</v>
      </c>
      <c r="M750" s="15" t="s">
        <v>2798</v>
      </c>
    </row>
    <row r="751" spans="1:13">
      <c r="A751" s="14" t="s">
        <v>2823</v>
      </c>
      <c r="B751" s="15">
        <v>387512</v>
      </c>
      <c r="C751" s="14" t="s">
        <v>2824</v>
      </c>
      <c r="D751" t="s">
        <v>1221</v>
      </c>
      <c r="E751" t="s">
        <v>1396</v>
      </c>
      <c r="F751" t="s">
        <v>194</v>
      </c>
      <c r="H751">
        <v>0.4</v>
      </c>
      <c r="I751" s="16">
        <v>0.44</v>
      </c>
      <c r="J751" s="16">
        <f t="shared" si="26"/>
        <v>0.48400000000000004</v>
      </c>
      <c r="K751" s="17">
        <f t="shared" si="27"/>
        <v>0.50600000000000001</v>
      </c>
      <c r="L751" s="14">
        <v>63001</v>
      </c>
      <c r="M751" s="15" t="s">
        <v>2759</v>
      </c>
    </row>
    <row r="752" spans="1:13">
      <c r="A752" s="14" t="s">
        <v>2825</v>
      </c>
      <c r="B752" s="15">
        <v>831610</v>
      </c>
      <c r="C752" s="14" t="s">
        <v>2826</v>
      </c>
      <c r="D752" t="s">
        <v>439</v>
      </c>
      <c r="E752" t="s">
        <v>1396</v>
      </c>
      <c r="F752" t="s">
        <v>194</v>
      </c>
      <c r="H752">
        <v>0.79</v>
      </c>
      <c r="I752" s="16">
        <v>0.87</v>
      </c>
      <c r="J752" s="16">
        <f t="shared" si="26"/>
        <v>0.95700000000000007</v>
      </c>
      <c r="K752" s="17">
        <f t="shared" si="27"/>
        <v>1.0004999999999999</v>
      </c>
      <c r="L752" s="14">
        <v>63001</v>
      </c>
      <c r="M752" s="15" t="s">
        <v>2827</v>
      </c>
    </row>
    <row r="753" spans="1:13">
      <c r="A753" s="14" t="s">
        <v>2828</v>
      </c>
      <c r="B753" s="15">
        <v>831602</v>
      </c>
      <c r="C753" s="14" t="s">
        <v>2829</v>
      </c>
      <c r="D753" t="s">
        <v>1538</v>
      </c>
      <c r="E753" t="s">
        <v>1396</v>
      </c>
      <c r="F753" t="s">
        <v>194</v>
      </c>
      <c r="H753">
        <v>2.31</v>
      </c>
      <c r="I753" s="16">
        <v>2.54</v>
      </c>
      <c r="J753" s="16">
        <f t="shared" si="26"/>
        <v>2.7940000000000005</v>
      </c>
      <c r="K753" s="17">
        <f t="shared" si="27"/>
        <v>2.9209999999999998</v>
      </c>
      <c r="L753" s="14">
        <v>63001</v>
      </c>
      <c r="M753" s="15" t="s">
        <v>2827</v>
      </c>
    </row>
    <row r="754" spans="1:13">
      <c r="A754" s="14" t="s">
        <v>2830</v>
      </c>
      <c r="B754" s="15">
        <v>566942</v>
      </c>
      <c r="C754" s="14" t="s">
        <v>2831</v>
      </c>
      <c r="D754" t="s">
        <v>2832</v>
      </c>
      <c r="E754" t="s">
        <v>1396</v>
      </c>
      <c r="F754" t="s">
        <v>194</v>
      </c>
      <c r="H754">
        <v>2.57</v>
      </c>
      <c r="I754" s="16">
        <v>2.83</v>
      </c>
      <c r="J754" s="16">
        <f t="shared" si="26"/>
        <v>3.1130000000000004</v>
      </c>
      <c r="K754" s="17">
        <f t="shared" si="27"/>
        <v>3.2544999999999997</v>
      </c>
      <c r="L754" s="14">
        <v>63001</v>
      </c>
      <c r="M754" s="15" t="s">
        <v>2827</v>
      </c>
    </row>
    <row r="755" spans="1:13">
      <c r="A755" s="14" t="s">
        <v>2833</v>
      </c>
      <c r="B755" s="15">
        <v>80114</v>
      </c>
      <c r="C755" s="14" t="s">
        <v>2834</v>
      </c>
      <c r="D755" t="s">
        <v>1533</v>
      </c>
      <c r="E755" t="s">
        <v>1396</v>
      </c>
      <c r="F755" t="s">
        <v>194</v>
      </c>
      <c r="H755">
        <v>1.61</v>
      </c>
      <c r="I755" s="16">
        <v>1.77</v>
      </c>
      <c r="J755" s="16">
        <f t="shared" si="26"/>
        <v>1.9470000000000003</v>
      </c>
      <c r="K755" s="17">
        <f t="shared" si="27"/>
        <v>2.0354999999999999</v>
      </c>
      <c r="L755" s="14">
        <v>63001</v>
      </c>
      <c r="M755" s="15" t="s">
        <v>2827</v>
      </c>
    </row>
    <row r="756" spans="1:13">
      <c r="A756" s="14" t="s">
        <v>2835</v>
      </c>
      <c r="B756" s="15">
        <v>472506</v>
      </c>
      <c r="C756" s="14" t="s">
        <v>2836</v>
      </c>
      <c r="D756" t="s">
        <v>2837</v>
      </c>
      <c r="E756" t="s">
        <v>1396</v>
      </c>
      <c r="F756" t="s">
        <v>194</v>
      </c>
      <c r="G756">
        <v>0.4</v>
      </c>
      <c r="H756">
        <v>0.04</v>
      </c>
      <c r="I756" s="16">
        <v>0.04</v>
      </c>
      <c r="J756" s="16">
        <f t="shared" si="26"/>
        <v>4.4000000000000004E-2</v>
      </c>
      <c r="K756" s="17">
        <f t="shared" si="27"/>
        <v>4.5999999999999999E-2</v>
      </c>
      <c r="L756" s="14">
        <v>63001</v>
      </c>
      <c r="M756" s="15" t="s">
        <v>2827</v>
      </c>
    </row>
    <row r="757" spans="1:13">
      <c r="A757" s="14" t="s">
        <v>2838</v>
      </c>
      <c r="B757" s="15">
        <v>659936</v>
      </c>
      <c r="C757" s="14" t="s">
        <v>2839</v>
      </c>
      <c r="D757" t="s">
        <v>2840</v>
      </c>
      <c r="E757" t="s">
        <v>1396</v>
      </c>
      <c r="F757" t="s">
        <v>194</v>
      </c>
      <c r="G757">
        <v>4.91</v>
      </c>
      <c r="H757">
        <v>0.49</v>
      </c>
      <c r="I757" s="16">
        <v>0.54</v>
      </c>
      <c r="J757" s="16">
        <f t="shared" si="26"/>
        <v>0.59400000000000008</v>
      </c>
      <c r="K757" s="17">
        <f t="shared" si="27"/>
        <v>0.621</v>
      </c>
      <c r="L757" s="14">
        <v>63001</v>
      </c>
      <c r="M757" s="15" t="s">
        <v>2827</v>
      </c>
    </row>
    <row r="758" spans="1:13">
      <c r="A758" s="14" t="s">
        <v>2841</v>
      </c>
      <c r="B758" s="15">
        <v>112383</v>
      </c>
      <c r="C758" s="14" t="s">
        <v>2842</v>
      </c>
      <c r="E758" t="s">
        <v>366</v>
      </c>
      <c r="F758" t="s">
        <v>194</v>
      </c>
      <c r="H758">
        <v>1.32</v>
      </c>
      <c r="I758" s="16">
        <v>1.45</v>
      </c>
      <c r="J758" s="16">
        <f t="shared" si="26"/>
        <v>1.595</v>
      </c>
      <c r="K758" s="17">
        <f t="shared" si="27"/>
        <v>1.6674999999999998</v>
      </c>
      <c r="L758" s="14">
        <v>63001</v>
      </c>
      <c r="M758" s="15" t="s">
        <v>2779</v>
      </c>
    </row>
    <row r="759" spans="1:13">
      <c r="A759" s="14" t="s">
        <v>2843</v>
      </c>
      <c r="B759" s="15">
        <v>135848</v>
      </c>
      <c r="C759" s="14" t="s">
        <v>2844</v>
      </c>
      <c r="D759" t="s">
        <v>2845</v>
      </c>
      <c r="E759" t="s">
        <v>2846</v>
      </c>
      <c r="F759" t="s">
        <v>194</v>
      </c>
      <c r="G759">
        <v>40.72</v>
      </c>
      <c r="H759">
        <v>4.07</v>
      </c>
      <c r="I759" s="16">
        <v>4.4800000000000004</v>
      </c>
      <c r="J759" s="16">
        <f t="shared" si="26"/>
        <v>4.9280000000000008</v>
      </c>
      <c r="K759" s="17">
        <f t="shared" si="27"/>
        <v>5.1520000000000001</v>
      </c>
      <c r="L759" s="14">
        <v>63001</v>
      </c>
      <c r="M759" s="15" t="s">
        <v>2847</v>
      </c>
    </row>
    <row r="760" spans="1:13">
      <c r="A760" s="14" t="s">
        <v>2848</v>
      </c>
      <c r="B760" s="15">
        <v>130674</v>
      </c>
      <c r="C760" s="14" t="s">
        <v>2849</v>
      </c>
      <c r="D760" t="s">
        <v>665</v>
      </c>
      <c r="E760" t="s">
        <v>366</v>
      </c>
      <c r="F760" t="s">
        <v>194</v>
      </c>
      <c r="H760">
        <v>2.4700000000000002</v>
      </c>
      <c r="I760" s="16">
        <v>2.72</v>
      </c>
      <c r="J760" s="16">
        <f t="shared" si="26"/>
        <v>2.9920000000000004</v>
      </c>
      <c r="K760" s="17">
        <f t="shared" si="27"/>
        <v>3.1280000000000001</v>
      </c>
      <c r="L760" s="14">
        <v>63103</v>
      </c>
      <c r="M760" s="15" t="s">
        <v>2356</v>
      </c>
    </row>
    <row r="761" spans="1:13">
      <c r="A761" s="14" t="s">
        <v>2850</v>
      </c>
      <c r="B761" s="15">
        <v>816249</v>
      </c>
      <c r="C761" s="14" t="s">
        <v>2851</v>
      </c>
      <c r="D761" t="s">
        <v>2852</v>
      </c>
      <c r="F761" t="s">
        <v>194</v>
      </c>
      <c r="H761">
        <v>5.55</v>
      </c>
      <c r="I761" s="16">
        <v>6.11</v>
      </c>
      <c r="J761" s="16">
        <f t="shared" si="26"/>
        <v>6.721000000000001</v>
      </c>
      <c r="K761" s="17">
        <f t="shared" si="27"/>
        <v>7.0264999999999995</v>
      </c>
      <c r="L761" s="14">
        <v>63001</v>
      </c>
      <c r="M761" s="15" t="s">
        <v>659</v>
      </c>
    </row>
    <row r="762" spans="1:13">
      <c r="A762" s="14" t="s">
        <v>2853</v>
      </c>
      <c r="B762" s="15">
        <v>331315</v>
      </c>
      <c r="C762" s="14" t="s">
        <v>2854</v>
      </c>
      <c r="D762" t="s">
        <v>2855</v>
      </c>
      <c r="F762" t="s">
        <v>194</v>
      </c>
      <c r="G762">
        <v>30.99</v>
      </c>
      <c r="H762">
        <v>2.58</v>
      </c>
      <c r="I762" s="16">
        <v>2.84</v>
      </c>
      <c r="J762" s="16">
        <f t="shared" si="26"/>
        <v>3.1240000000000001</v>
      </c>
      <c r="K762" s="17">
        <f t="shared" si="27"/>
        <v>3.2659999999999996</v>
      </c>
      <c r="L762" s="14">
        <v>63001</v>
      </c>
      <c r="M762" s="15" t="s">
        <v>659</v>
      </c>
    </row>
    <row r="763" spans="1:13">
      <c r="A763" s="14" t="s">
        <v>2856</v>
      </c>
      <c r="B763" s="15">
        <v>39809</v>
      </c>
      <c r="C763" s="14" t="s">
        <v>2857</v>
      </c>
      <c r="D763" t="s">
        <v>665</v>
      </c>
      <c r="E763" t="s">
        <v>366</v>
      </c>
      <c r="F763" t="s">
        <v>194</v>
      </c>
      <c r="G763">
        <v>66.14</v>
      </c>
      <c r="H763">
        <v>5.51</v>
      </c>
      <c r="I763" s="16">
        <v>6.06</v>
      </c>
      <c r="J763" s="16">
        <f t="shared" si="26"/>
        <v>6.6660000000000004</v>
      </c>
      <c r="K763" s="17">
        <f t="shared" si="27"/>
        <v>6.9689999999999994</v>
      </c>
      <c r="L763" s="14">
        <v>63103</v>
      </c>
      <c r="M763" s="15" t="s">
        <v>2546</v>
      </c>
    </row>
    <row r="764" spans="1:13">
      <c r="A764" s="14" t="s">
        <v>2858</v>
      </c>
      <c r="B764" s="15">
        <v>500645</v>
      </c>
      <c r="C764" s="14" t="s">
        <v>2859</v>
      </c>
      <c r="D764" t="s">
        <v>665</v>
      </c>
      <c r="E764" t="s">
        <v>366</v>
      </c>
      <c r="F764" t="s">
        <v>194</v>
      </c>
      <c r="H764">
        <v>1.43</v>
      </c>
      <c r="I764" s="16">
        <v>1.57</v>
      </c>
      <c r="J764" s="16">
        <f t="shared" si="26"/>
        <v>1.7270000000000003</v>
      </c>
      <c r="K764" s="17">
        <f t="shared" si="27"/>
        <v>1.8054999999999999</v>
      </c>
      <c r="L764" s="14">
        <v>63103</v>
      </c>
      <c r="M764" s="15" t="s">
        <v>2827</v>
      </c>
    </row>
    <row r="765" spans="1:13">
      <c r="A765" s="14" t="s">
        <v>2860</v>
      </c>
      <c r="B765" s="15">
        <v>634797</v>
      </c>
      <c r="C765" s="14" t="s">
        <v>2861</v>
      </c>
      <c r="D765" t="s">
        <v>665</v>
      </c>
      <c r="E765" t="s">
        <v>366</v>
      </c>
      <c r="F765" t="s">
        <v>194</v>
      </c>
      <c r="H765">
        <v>1.32</v>
      </c>
      <c r="I765" s="16">
        <v>1.45</v>
      </c>
      <c r="J765" s="16">
        <f t="shared" si="26"/>
        <v>1.595</v>
      </c>
      <c r="K765" s="17">
        <f t="shared" si="27"/>
        <v>1.6674999999999998</v>
      </c>
      <c r="L765" s="14">
        <v>63103</v>
      </c>
      <c r="M765" s="15" t="s">
        <v>2827</v>
      </c>
    </row>
    <row r="766" spans="1:13">
      <c r="A766" s="14" t="s">
        <v>2862</v>
      </c>
      <c r="B766" s="15">
        <v>729554</v>
      </c>
      <c r="C766" s="14" t="s">
        <v>2863</v>
      </c>
      <c r="D766" t="s">
        <v>1221</v>
      </c>
      <c r="E766" t="s">
        <v>366</v>
      </c>
      <c r="F766" t="s">
        <v>194</v>
      </c>
      <c r="G766">
        <v>13.98</v>
      </c>
      <c r="H766">
        <v>0.56000000000000005</v>
      </c>
      <c r="I766" s="16">
        <v>0.62</v>
      </c>
      <c r="J766" s="16">
        <f t="shared" si="26"/>
        <v>0.68200000000000005</v>
      </c>
      <c r="K766" s="17">
        <f t="shared" si="27"/>
        <v>0.71299999999999997</v>
      </c>
      <c r="L766" s="14">
        <v>63103</v>
      </c>
      <c r="M766" s="15" t="s">
        <v>2793</v>
      </c>
    </row>
    <row r="767" spans="1:13">
      <c r="A767" s="14" t="s">
        <v>2864</v>
      </c>
      <c r="B767" s="15">
        <v>116855</v>
      </c>
      <c r="C767" s="14" t="s">
        <v>2865</v>
      </c>
      <c r="D767" t="s">
        <v>1221</v>
      </c>
      <c r="E767" t="s">
        <v>366</v>
      </c>
      <c r="F767" t="s">
        <v>194</v>
      </c>
      <c r="G767">
        <v>11.82</v>
      </c>
      <c r="H767">
        <v>0.12</v>
      </c>
      <c r="I767" s="16">
        <v>0.13</v>
      </c>
      <c r="J767" s="16">
        <f t="shared" si="26"/>
        <v>0.14300000000000002</v>
      </c>
      <c r="K767" s="17">
        <f t="shared" si="27"/>
        <v>0.14949999999999999</v>
      </c>
      <c r="L767" s="14">
        <v>63001</v>
      </c>
      <c r="M767" s="15" t="s">
        <v>2793</v>
      </c>
    </row>
    <row r="768" spans="1:13">
      <c r="A768" s="14" t="s">
        <v>2866</v>
      </c>
      <c r="B768" s="15">
        <v>487135</v>
      </c>
      <c r="C768" s="14" t="s">
        <v>2867</v>
      </c>
      <c r="D768" t="s">
        <v>665</v>
      </c>
      <c r="E768" t="s">
        <v>366</v>
      </c>
      <c r="F768" t="s">
        <v>194</v>
      </c>
      <c r="G768">
        <v>4.1900000000000004</v>
      </c>
      <c r="H768">
        <v>0.23</v>
      </c>
      <c r="I768" s="16">
        <v>0.26</v>
      </c>
      <c r="J768" s="16">
        <f t="shared" si="26"/>
        <v>0.28600000000000003</v>
      </c>
      <c r="K768" s="17">
        <f t="shared" si="27"/>
        <v>0.29899999999999999</v>
      </c>
      <c r="L768" s="14">
        <v>63001</v>
      </c>
      <c r="M768" s="15" t="s">
        <v>2793</v>
      </c>
    </row>
    <row r="769" spans="1:13">
      <c r="A769" s="14" t="s">
        <v>2868</v>
      </c>
      <c r="B769" s="15">
        <v>54384</v>
      </c>
      <c r="C769" s="14" t="s">
        <v>2869</v>
      </c>
      <c r="D769" t="s">
        <v>665</v>
      </c>
      <c r="E769" t="s">
        <v>2786</v>
      </c>
      <c r="F769" t="s">
        <v>194</v>
      </c>
      <c r="G769">
        <v>5.72</v>
      </c>
      <c r="H769">
        <v>0.48</v>
      </c>
      <c r="I769" s="16">
        <v>0.52</v>
      </c>
      <c r="J769" s="16">
        <f t="shared" si="26"/>
        <v>0.57200000000000006</v>
      </c>
      <c r="K769" s="17">
        <f t="shared" si="27"/>
        <v>0.59799999999999998</v>
      </c>
      <c r="L769" s="14">
        <v>63001</v>
      </c>
      <c r="M769" s="15" t="s">
        <v>2793</v>
      </c>
    </row>
    <row r="770" spans="1:13">
      <c r="A770" s="14" t="s">
        <v>2870</v>
      </c>
      <c r="B770" s="15">
        <v>799809</v>
      </c>
      <c r="C770" s="14" t="s">
        <v>2871</v>
      </c>
      <c r="D770" t="s">
        <v>665</v>
      </c>
      <c r="E770" t="s">
        <v>366</v>
      </c>
      <c r="F770" t="s">
        <v>194</v>
      </c>
      <c r="H770">
        <v>2.74</v>
      </c>
      <c r="I770" s="16">
        <v>3.01</v>
      </c>
      <c r="J770" s="16">
        <f t="shared" si="26"/>
        <v>3.3109999999999999</v>
      </c>
      <c r="K770" s="17">
        <f t="shared" si="27"/>
        <v>3.4614999999999996</v>
      </c>
      <c r="L770" s="14">
        <v>63001</v>
      </c>
      <c r="M770" s="15" t="s">
        <v>2793</v>
      </c>
    </row>
    <row r="771" spans="1:13">
      <c r="A771" s="14" t="s">
        <v>2872</v>
      </c>
      <c r="B771" s="15">
        <v>16340</v>
      </c>
      <c r="C771" s="14" t="s">
        <v>2873</v>
      </c>
      <c r="D771" t="s">
        <v>665</v>
      </c>
      <c r="E771" t="s">
        <v>366</v>
      </c>
      <c r="F771" t="s">
        <v>194</v>
      </c>
      <c r="H771">
        <v>5.62</v>
      </c>
      <c r="I771" s="16">
        <v>6.18</v>
      </c>
      <c r="J771" s="16">
        <f t="shared" si="26"/>
        <v>6.798</v>
      </c>
      <c r="K771" s="17">
        <f t="shared" si="27"/>
        <v>7.1069999999999993</v>
      </c>
      <c r="L771" s="14">
        <v>63001</v>
      </c>
      <c r="M771" s="15" t="s">
        <v>2762</v>
      </c>
    </row>
    <row r="772" spans="1:13">
      <c r="A772" s="14" t="s">
        <v>2874</v>
      </c>
      <c r="B772" s="15">
        <v>617944</v>
      </c>
      <c r="C772" s="14" t="s">
        <v>2875</v>
      </c>
      <c r="D772" t="s">
        <v>2876</v>
      </c>
      <c r="E772" t="s">
        <v>366</v>
      </c>
      <c r="F772" t="s">
        <v>194</v>
      </c>
      <c r="G772">
        <v>0.52</v>
      </c>
      <c r="H772">
        <v>2.4900000000000002</v>
      </c>
      <c r="I772" s="16">
        <v>2.4900000000000002</v>
      </c>
      <c r="J772" s="16">
        <f t="shared" ref="J772:J835" si="28">I772*1.1</f>
        <v>2.7390000000000003</v>
      </c>
      <c r="K772" s="17">
        <f t="shared" ref="K772:K835" si="29">I772*1.15</f>
        <v>2.8635000000000002</v>
      </c>
      <c r="L772" s="14">
        <v>63001</v>
      </c>
      <c r="M772" s="15" t="s">
        <v>2373</v>
      </c>
    </row>
    <row r="773" spans="1:13">
      <c r="A773" s="14" t="s">
        <v>2877</v>
      </c>
      <c r="B773" s="15">
        <v>713320</v>
      </c>
      <c r="C773" s="14" t="s">
        <v>2878</v>
      </c>
      <c r="D773" t="s">
        <v>2879</v>
      </c>
      <c r="E773" t="s">
        <v>366</v>
      </c>
      <c r="F773" t="s">
        <v>194</v>
      </c>
      <c r="G773">
        <v>1</v>
      </c>
      <c r="H773">
        <v>8.99</v>
      </c>
      <c r="I773" s="16">
        <f>8.99/3</f>
        <v>2.9966666666666666</v>
      </c>
      <c r="J773" s="16">
        <f t="shared" si="28"/>
        <v>3.2963333333333336</v>
      </c>
      <c r="K773" s="17">
        <f t="shared" si="29"/>
        <v>3.4461666666666662</v>
      </c>
      <c r="L773" s="14">
        <v>63001</v>
      </c>
      <c r="M773" s="15" t="s">
        <v>2880</v>
      </c>
    </row>
    <row r="774" spans="1:13">
      <c r="A774" s="14" t="s">
        <v>2881</v>
      </c>
      <c r="B774" s="15">
        <v>271155</v>
      </c>
      <c r="C774" s="14" t="s">
        <v>2882</v>
      </c>
      <c r="D774" t="s">
        <v>665</v>
      </c>
      <c r="E774" t="s">
        <v>366</v>
      </c>
      <c r="F774" t="s">
        <v>194</v>
      </c>
      <c r="G774">
        <v>3.41</v>
      </c>
      <c r="H774">
        <v>0.28000000000000003</v>
      </c>
      <c r="I774" s="16">
        <v>0.31</v>
      </c>
      <c r="J774" s="16">
        <f t="shared" si="28"/>
        <v>0.34100000000000003</v>
      </c>
      <c r="K774" s="17">
        <f t="shared" si="29"/>
        <v>0.35649999999999998</v>
      </c>
      <c r="L774" s="14">
        <v>63001</v>
      </c>
      <c r="M774" s="15" t="s">
        <v>2880</v>
      </c>
    </row>
    <row r="775" spans="1:13">
      <c r="A775" s="14" t="s">
        <v>2883</v>
      </c>
      <c r="B775" s="15">
        <v>500058</v>
      </c>
      <c r="C775" s="14" t="s">
        <v>2884</v>
      </c>
      <c r="D775" t="s">
        <v>665</v>
      </c>
      <c r="E775" t="s">
        <v>366</v>
      </c>
      <c r="F775" t="s">
        <v>194</v>
      </c>
      <c r="G775">
        <v>3.41</v>
      </c>
      <c r="H775">
        <v>0.28000000000000003</v>
      </c>
      <c r="I775" s="16">
        <v>0.31</v>
      </c>
      <c r="J775" s="16">
        <f t="shared" si="28"/>
        <v>0.34100000000000003</v>
      </c>
      <c r="K775" s="17">
        <f t="shared" si="29"/>
        <v>0.35649999999999998</v>
      </c>
      <c r="L775" s="14">
        <v>63001</v>
      </c>
      <c r="M775" s="15" t="s">
        <v>2880</v>
      </c>
    </row>
    <row r="776" spans="1:13">
      <c r="A776" s="14" t="s">
        <v>2885</v>
      </c>
      <c r="B776" s="15">
        <v>500082</v>
      </c>
      <c r="C776" s="14" t="s">
        <v>2886</v>
      </c>
      <c r="D776" t="s">
        <v>665</v>
      </c>
      <c r="E776" t="s">
        <v>366</v>
      </c>
      <c r="F776" t="s">
        <v>194</v>
      </c>
      <c r="G776">
        <v>3.41</v>
      </c>
      <c r="H776">
        <v>0.28000000000000003</v>
      </c>
      <c r="I776" s="16">
        <v>0.31</v>
      </c>
      <c r="J776" s="16">
        <f t="shared" si="28"/>
        <v>0.34100000000000003</v>
      </c>
      <c r="K776" s="17">
        <f t="shared" si="29"/>
        <v>0.35649999999999998</v>
      </c>
      <c r="L776" s="14">
        <v>63001</v>
      </c>
      <c r="M776" s="15" t="s">
        <v>2880</v>
      </c>
    </row>
    <row r="777" spans="1:13">
      <c r="A777" s="14" t="s">
        <v>2887</v>
      </c>
      <c r="B777" s="15">
        <v>589825</v>
      </c>
      <c r="C777" s="14" t="s">
        <v>2888</v>
      </c>
      <c r="D777" t="s">
        <v>1221</v>
      </c>
      <c r="E777" t="s">
        <v>797</v>
      </c>
      <c r="F777" t="s">
        <v>194</v>
      </c>
      <c r="H777">
        <v>1.1100000000000001</v>
      </c>
      <c r="I777" s="16">
        <v>1.22</v>
      </c>
      <c r="J777" s="16">
        <f t="shared" si="28"/>
        <v>1.3420000000000001</v>
      </c>
      <c r="K777" s="17">
        <f t="shared" si="29"/>
        <v>1.4029999999999998</v>
      </c>
      <c r="L777" s="14">
        <v>63001</v>
      </c>
      <c r="M777" s="15" t="s">
        <v>2880</v>
      </c>
    </row>
    <row r="778" spans="1:13">
      <c r="A778" s="14" t="s">
        <v>2889</v>
      </c>
      <c r="B778" s="15">
        <v>24376603</v>
      </c>
      <c r="C778" s="14" t="s">
        <v>2890</v>
      </c>
      <c r="D778" t="s">
        <v>1221</v>
      </c>
      <c r="E778" t="s">
        <v>366</v>
      </c>
      <c r="F778" t="s">
        <v>194</v>
      </c>
      <c r="G778">
        <v>5.49</v>
      </c>
      <c r="H778">
        <v>0.46</v>
      </c>
      <c r="I778" s="16">
        <v>0.5</v>
      </c>
      <c r="J778" s="16">
        <f t="shared" si="28"/>
        <v>0.55000000000000004</v>
      </c>
      <c r="K778" s="17">
        <f t="shared" si="29"/>
        <v>0.57499999999999996</v>
      </c>
      <c r="L778" s="14">
        <v>63001</v>
      </c>
      <c r="M778" s="15" t="s">
        <v>2880</v>
      </c>
    </row>
    <row r="779" spans="1:13">
      <c r="A779" s="14" t="s">
        <v>2891</v>
      </c>
      <c r="B779" s="15">
        <v>66437</v>
      </c>
      <c r="C779" s="14" t="s">
        <v>2892</v>
      </c>
      <c r="D779" t="s">
        <v>1221</v>
      </c>
      <c r="E779" t="s">
        <v>366</v>
      </c>
      <c r="F779" t="s">
        <v>194</v>
      </c>
      <c r="H779">
        <v>3.89</v>
      </c>
      <c r="I779" s="16">
        <v>4.28</v>
      </c>
      <c r="J779" s="16">
        <f t="shared" si="28"/>
        <v>4.7080000000000011</v>
      </c>
      <c r="K779" s="17">
        <f t="shared" si="29"/>
        <v>4.9219999999999997</v>
      </c>
      <c r="L779" s="14">
        <v>63001</v>
      </c>
      <c r="M779" s="15" t="s">
        <v>2880</v>
      </c>
    </row>
    <row r="780" spans="1:13">
      <c r="A780" s="14" t="s">
        <v>2893</v>
      </c>
      <c r="B780" s="15">
        <v>79817</v>
      </c>
      <c r="C780" s="14" t="s">
        <v>2894</v>
      </c>
      <c r="D780" t="s">
        <v>1221</v>
      </c>
      <c r="E780" t="s">
        <v>366</v>
      </c>
      <c r="F780" t="s">
        <v>194</v>
      </c>
      <c r="H780">
        <v>3.89</v>
      </c>
      <c r="I780" s="16">
        <v>4.28</v>
      </c>
      <c r="J780" s="16">
        <f t="shared" si="28"/>
        <v>4.7080000000000011</v>
      </c>
      <c r="K780" s="17">
        <f t="shared" si="29"/>
        <v>4.9219999999999997</v>
      </c>
      <c r="L780" s="14">
        <v>63001</v>
      </c>
      <c r="M780" s="15" t="s">
        <v>2880</v>
      </c>
    </row>
    <row r="781" spans="1:13">
      <c r="A781" s="14" t="s">
        <v>2895</v>
      </c>
      <c r="B781" s="15">
        <v>471514</v>
      </c>
      <c r="C781" s="14" t="s">
        <v>2896</v>
      </c>
      <c r="D781" t="s">
        <v>1221</v>
      </c>
      <c r="E781" t="s">
        <v>366</v>
      </c>
      <c r="F781" t="s">
        <v>194</v>
      </c>
      <c r="G781">
        <v>6.48</v>
      </c>
      <c r="H781">
        <v>0.54</v>
      </c>
      <c r="I781" s="16">
        <v>0.59</v>
      </c>
      <c r="J781" s="16">
        <f t="shared" si="28"/>
        <v>0.64900000000000002</v>
      </c>
      <c r="K781" s="17">
        <f t="shared" si="29"/>
        <v>0.67849999999999988</v>
      </c>
      <c r="L781" s="14">
        <v>63001</v>
      </c>
      <c r="M781" s="15" t="s">
        <v>2897</v>
      </c>
    </row>
    <row r="782" spans="1:13">
      <c r="A782" s="14" t="s">
        <v>2898</v>
      </c>
      <c r="B782" s="15">
        <v>642736</v>
      </c>
      <c r="C782" s="14" t="s">
        <v>2899</v>
      </c>
      <c r="D782" t="s">
        <v>1221</v>
      </c>
      <c r="E782" t="s">
        <v>366</v>
      </c>
      <c r="F782" t="s">
        <v>194</v>
      </c>
      <c r="G782">
        <v>7.15</v>
      </c>
      <c r="H782">
        <v>0.6</v>
      </c>
      <c r="I782" s="16">
        <v>0.66</v>
      </c>
      <c r="J782" s="16">
        <f t="shared" si="28"/>
        <v>0.72600000000000009</v>
      </c>
      <c r="K782" s="17">
        <f t="shared" si="29"/>
        <v>0.75900000000000001</v>
      </c>
      <c r="L782" s="14">
        <v>63001</v>
      </c>
      <c r="M782" s="15" t="s">
        <v>2897</v>
      </c>
    </row>
    <row r="783" spans="1:13">
      <c r="A783" s="14" t="s">
        <v>2900</v>
      </c>
      <c r="B783" s="15">
        <v>125328</v>
      </c>
      <c r="C783" s="14" t="s">
        <v>2901</v>
      </c>
      <c r="D783" t="s">
        <v>1221</v>
      </c>
      <c r="E783" t="s">
        <v>366</v>
      </c>
      <c r="F783" t="s">
        <v>194</v>
      </c>
      <c r="G783">
        <v>7.68</v>
      </c>
      <c r="H783">
        <v>0.64</v>
      </c>
      <c r="I783" s="16">
        <v>0.7</v>
      </c>
      <c r="J783" s="16">
        <f t="shared" si="28"/>
        <v>0.77</v>
      </c>
      <c r="K783" s="17">
        <f t="shared" si="29"/>
        <v>0.80499999999999994</v>
      </c>
      <c r="L783" s="14">
        <v>63001</v>
      </c>
      <c r="M783" s="15" t="s">
        <v>2897</v>
      </c>
    </row>
    <row r="784" spans="1:13">
      <c r="A784" s="14" t="s">
        <v>2902</v>
      </c>
      <c r="B784" s="15">
        <v>503205</v>
      </c>
      <c r="C784" s="14" t="s">
        <v>2903</v>
      </c>
      <c r="D784" t="s">
        <v>1221</v>
      </c>
      <c r="E784" t="s">
        <v>366</v>
      </c>
      <c r="F784" t="s">
        <v>194</v>
      </c>
      <c r="G784">
        <v>15.11</v>
      </c>
      <c r="H784">
        <v>1.26</v>
      </c>
      <c r="I784" s="16">
        <v>1.39</v>
      </c>
      <c r="J784" s="16">
        <f t="shared" si="28"/>
        <v>1.5289999999999999</v>
      </c>
      <c r="K784" s="17">
        <f t="shared" si="29"/>
        <v>1.5984999999999998</v>
      </c>
      <c r="L784" s="14">
        <v>63001</v>
      </c>
      <c r="M784" s="15" t="s">
        <v>2897</v>
      </c>
    </row>
    <row r="785" spans="1:13">
      <c r="A785" s="14" t="s">
        <v>2904</v>
      </c>
      <c r="B785" s="15" t="s">
        <v>2905</v>
      </c>
      <c r="C785" s="14" t="s">
        <v>2906</v>
      </c>
      <c r="D785" t="s">
        <v>1221</v>
      </c>
      <c r="E785" t="s">
        <v>366</v>
      </c>
      <c r="F785" t="s">
        <v>194</v>
      </c>
      <c r="H785">
        <v>4.09</v>
      </c>
      <c r="I785" s="16">
        <v>4.5</v>
      </c>
      <c r="J785" s="16">
        <f t="shared" si="28"/>
        <v>4.95</v>
      </c>
      <c r="K785" s="17">
        <f t="shared" si="29"/>
        <v>5.1749999999999998</v>
      </c>
      <c r="L785" s="14">
        <v>63001</v>
      </c>
      <c r="M785" s="15" t="s">
        <v>2880</v>
      </c>
    </row>
    <row r="786" spans="1:13">
      <c r="A786" s="14" t="s">
        <v>2907</v>
      </c>
      <c r="B786" s="15">
        <v>563076</v>
      </c>
      <c r="C786" s="14" t="s">
        <v>2908</v>
      </c>
      <c r="D786" t="s">
        <v>1221</v>
      </c>
      <c r="E786" t="s">
        <v>366</v>
      </c>
      <c r="F786" t="s">
        <v>194</v>
      </c>
      <c r="G786">
        <v>14.35</v>
      </c>
      <c r="H786">
        <v>1.2</v>
      </c>
      <c r="I786" s="16">
        <v>1.32</v>
      </c>
      <c r="J786" s="16">
        <f t="shared" si="28"/>
        <v>1.4520000000000002</v>
      </c>
      <c r="K786" s="17">
        <f t="shared" si="29"/>
        <v>1.518</v>
      </c>
      <c r="L786" s="14">
        <v>63001</v>
      </c>
      <c r="M786" s="15" t="s">
        <v>2897</v>
      </c>
    </row>
    <row r="787" spans="1:13">
      <c r="A787" s="14" t="s">
        <v>2909</v>
      </c>
      <c r="B787" s="15">
        <v>125401</v>
      </c>
      <c r="C787" s="14" t="s">
        <v>2910</v>
      </c>
      <c r="D787" t="s">
        <v>2911</v>
      </c>
      <c r="E787" t="s">
        <v>366</v>
      </c>
      <c r="F787" t="s">
        <v>194</v>
      </c>
      <c r="G787">
        <v>7.79</v>
      </c>
      <c r="H787">
        <v>0.65</v>
      </c>
      <c r="I787" s="16">
        <v>0.71</v>
      </c>
      <c r="J787" s="16">
        <f t="shared" si="28"/>
        <v>0.78100000000000003</v>
      </c>
      <c r="K787" s="17">
        <f t="shared" si="29"/>
        <v>0.81649999999999989</v>
      </c>
      <c r="L787" s="14">
        <v>63001</v>
      </c>
      <c r="M787" s="15" t="s">
        <v>2897</v>
      </c>
    </row>
    <row r="788" spans="1:13">
      <c r="A788" s="14" t="s">
        <v>2912</v>
      </c>
      <c r="B788" s="15" t="s">
        <v>2913</v>
      </c>
      <c r="C788" s="14" t="s">
        <v>2914</v>
      </c>
      <c r="D788" t="s">
        <v>1221</v>
      </c>
      <c r="E788" t="s">
        <v>366</v>
      </c>
      <c r="F788" t="s">
        <v>194</v>
      </c>
      <c r="G788">
        <v>4.74</v>
      </c>
      <c r="H788">
        <v>0.4</v>
      </c>
      <c r="I788" s="16">
        <v>0.43</v>
      </c>
      <c r="J788" s="16">
        <f t="shared" si="28"/>
        <v>0.47300000000000003</v>
      </c>
      <c r="K788" s="17">
        <f t="shared" si="29"/>
        <v>0.49449999999999994</v>
      </c>
      <c r="L788" s="14">
        <v>63001</v>
      </c>
      <c r="M788" s="15" t="s">
        <v>2897</v>
      </c>
    </row>
    <row r="789" spans="1:13">
      <c r="A789" s="14" t="s">
        <v>2915</v>
      </c>
      <c r="B789" s="15">
        <v>490351</v>
      </c>
      <c r="C789" s="14" t="s">
        <v>2916</v>
      </c>
      <c r="D789" t="s">
        <v>1221</v>
      </c>
      <c r="E789" t="s">
        <v>366</v>
      </c>
      <c r="F789" t="s">
        <v>194</v>
      </c>
      <c r="G789">
        <v>13.37</v>
      </c>
      <c r="H789">
        <v>1.1100000000000001</v>
      </c>
      <c r="I789" s="16">
        <v>1.23</v>
      </c>
      <c r="J789" s="16">
        <f t="shared" si="28"/>
        <v>1.353</v>
      </c>
      <c r="K789" s="17">
        <f t="shared" si="29"/>
        <v>1.4144999999999999</v>
      </c>
      <c r="L789" s="14">
        <v>63001</v>
      </c>
      <c r="M789" s="15" t="s">
        <v>2897</v>
      </c>
    </row>
    <row r="790" spans="1:13">
      <c r="A790" s="14" t="s">
        <v>2917</v>
      </c>
      <c r="B790" s="15" t="s">
        <v>2918</v>
      </c>
      <c r="C790" s="14" t="s">
        <v>2919</v>
      </c>
      <c r="D790" t="s">
        <v>2920</v>
      </c>
      <c r="E790" t="s">
        <v>366</v>
      </c>
      <c r="F790" t="s">
        <v>194</v>
      </c>
      <c r="H790">
        <v>6.29</v>
      </c>
      <c r="I790" s="16">
        <v>6.92</v>
      </c>
      <c r="J790" s="16">
        <f t="shared" si="28"/>
        <v>7.6120000000000001</v>
      </c>
      <c r="K790" s="17">
        <f t="shared" si="29"/>
        <v>7.9579999999999993</v>
      </c>
      <c r="L790" s="14">
        <v>63103</v>
      </c>
      <c r="M790" s="15" t="s">
        <v>648</v>
      </c>
    </row>
    <row r="791" spans="1:13">
      <c r="A791" s="14" t="s">
        <v>2921</v>
      </c>
      <c r="B791" s="15">
        <v>464190</v>
      </c>
      <c r="C791" s="14" t="s">
        <v>2922</v>
      </c>
      <c r="D791" t="s">
        <v>2923</v>
      </c>
      <c r="E791" t="s">
        <v>366</v>
      </c>
      <c r="F791" t="s">
        <v>194</v>
      </c>
      <c r="H791">
        <v>9.9600000000000009</v>
      </c>
      <c r="I791" s="16">
        <v>10.96</v>
      </c>
      <c r="J791" s="16">
        <f t="shared" si="28"/>
        <v>12.056000000000003</v>
      </c>
      <c r="K791" s="17">
        <f t="shared" si="29"/>
        <v>12.603999999999999</v>
      </c>
      <c r="L791" s="14">
        <v>63001</v>
      </c>
      <c r="M791" s="15" t="s">
        <v>2924</v>
      </c>
    </row>
    <row r="792" spans="1:13">
      <c r="A792" s="14" t="s">
        <v>2925</v>
      </c>
      <c r="B792" s="15">
        <v>9001</v>
      </c>
      <c r="C792" s="14" t="s">
        <v>2926</v>
      </c>
      <c r="D792" t="s">
        <v>2927</v>
      </c>
      <c r="E792" t="s">
        <v>366</v>
      </c>
      <c r="F792" t="s">
        <v>2928</v>
      </c>
      <c r="H792">
        <v>11.4</v>
      </c>
      <c r="I792" s="16">
        <v>12.54</v>
      </c>
      <c r="J792" s="16">
        <f t="shared" si="28"/>
        <v>13.794</v>
      </c>
      <c r="K792" s="17">
        <f t="shared" si="29"/>
        <v>14.420999999999998</v>
      </c>
      <c r="L792" s="14">
        <v>63001</v>
      </c>
      <c r="M792" s="15" t="s">
        <v>2924</v>
      </c>
    </row>
    <row r="793" spans="1:13">
      <c r="A793" s="14" t="s">
        <v>2929</v>
      </c>
      <c r="B793" s="15">
        <v>2001</v>
      </c>
      <c r="C793" s="14" t="s">
        <v>2930</v>
      </c>
      <c r="D793" t="s">
        <v>2931</v>
      </c>
      <c r="E793" t="s">
        <v>366</v>
      </c>
      <c r="F793" t="s">
        <v>2928</v>
      </c>
      <c r="H793">
        <v>16.989999999999998</v>
      </c>
      <c r="I793" s="16">
        <v>18.690000000000001</v>
      </c>
      <c r="J793" s="16">
        <f t="shared" si="28"/>
        <v>20.559000000000005</v>
      </c>
      <c r="K793" s="17">
        <f t="shared" si="29"/>
        <v>21.493500000000001</v>
      </c>
      <c r="L793" s="14">
        <v>63001</v>
      </c>
      <c r="M793" s="15" t="s">
        <v>2353</v>
      </c>
    </row>
    <row r="794" spans="1:13">
      <c r="A794" s="14" t="s">
        <v>2932</v>
      </c>
      <c r="B794" s="15" t="s">
        <v>2933</v>
      </c>
      <c r="C794" s="14" t="s">
        <v>2934</v>
      </c>
      <c r="D794" t="s">
        <v>2931</v>
      </c>
      <c r="E794" t="s">
        <v>366</v>
      </c>
      <c r="F794" t="s">
        <v>2928</v>
      </c>
      <c r="H794">
        <v>16.989999999999998</v>
      </c>
      <c r="I794" s="16">
        <v>18.690000000000001</v>
      </c>
      <c r="J794" s="16">
        <f t="shared" si="28"/>
        <v>20.559000000000005</v>
      </c>
      <c r="K794" s="17">
        <f t="shared" si="29"/>
        <v>21.493500000000001</v>
      </c>
      <c r="L794" s="14">
        <v>63001</v>
      </c>
      <c r="M794" s="15" t="s">
        <v>2353</v>
      </c>
    </row>
    <row r="795" spans="1:13">
      <c r="A795" s="14" t="s">
        <v>2935</v>
      </c>
      <c r="B795" s="15" t="s">
        <v>2936</v>
      </c>
      <c r="C795" s="14" t="s">
        <v>2937</v>
      </c>
      <c r="D795" t="s">
        <v>2938</v>
      </c>
      <c r="E795" t="s">
        <v>366</v>
      </c>
      <c r="F795" t="s">
        <v>2939</v>
      </c>
      <c r="H795">
        <v>31.99</v>
      </c>
      <c r="I795" s="16">
        <v>35.19</v>
      </c>
      <c r="J795" s="16">
        <f t="shared" si="28"/>
        <v>38.709000000000003</v>
      </c>
      <c r="K795" s="17">
        <f t="shared" si="29"/>
        <v>40.468499999999992</v>
      </c>
      <c r="L795" s="14">
        <v>63001</v>
      </c>
      <c r="M795" s="15" t="s">
        <v>2924</v>
      </c>
    </row>
    <row r="796" spans="1:13">
      <c r="A796" s="14" t="s">
        <v>2940</v>
      </c>
      <c r="B796" s="15">
        <v>2072870</v>
      </c>
      <c r="C796" s="14" t="s">
        <v>2941</v>
      </c>
      <c r="D796" t="s">
        <v>2942</v>
      </c>
      <c r="E796" t="s">
        <v>366</v>
      </c>
      <c r="F796" t="s">
        <v>194</v>
      </c>
      <c r="G796">
        <v>44.95</v>
      </c>
      <c r="H796">
        <v>0.94</v>
      </c>
      <c r="I796" s="16">
        <v>1.03</v>
      </c>
      <c r="J796" s="16">
        <f t="shared" si="28"/>
        <v>1.1330000000000002</v>
      </c>
      <c r="K796" s="17">
        <f t="shared" si="29"/>
        <v>1.1844999999999999</v>
      </c>
      <c r="L796" s="14">
        <v>63001</v>
      </c>
      <c r="M796" s="15" t="s">
        <v>2943</v>
      </c>
    </row>
    <row r="797" spans="1:13">
      <c r="A797" s="14" t="s">
        <v>2944</v>
      </c>
      <c r="B797" s="15">
        <v>185322</v>
      </c>
      <c r="C797" s="14" t="s">
        <v>2945</v>
      </c>
      <c r="D797" t="s">
        <v>2946</v>
      </c>
      <c r="E797" t="s">
        <v>366</v>
      </c>
      <c r="F797" t="s">
        <v>194</v>
      </c>
      <c r="G797">
        <v>4.07</v>
      </c>
      <c r="H797">
        <v>0.34</v>
      </c>
      <c r="I797" s="16">
        <v>0.37</v>
      </c>
      <c r="J797" s="16">
        <f t="shared" si="28"/>
        <v>0.40700000000000003</v>
      </c>
      <c r="K797" s="17">
        <f t="shared" si="29"/>
        <v>0.42549999999999999</v>
      </c>
      <c r="L797" s="14">
        <v>63001</v>
      </c>
      <c r="M797" s="15" t="s">
        <v>2353</v>
      </c>
    </row>
    <row r="798" spans="1:13">
      <c r="A798" s="14" t="s">
        <v>2947</v>
      </c>
      <c r="B798" s="15">
        <v>462332</v>
      </c>
      <c r="C798" s="14" t="s">
        <v>2948</v>
      </c>
      <c r="D798" t="s">
        <v>2949</v>
      </c>
      <c r="E798" t="s">
        <v>366</v>
      </c>
      <c r="F798" t="s">
        <v>194</v>
      </c>
      <c r="G798">
        <v>9.67</v>
      </c>
      <c r="H798">
        <v>0.81</v>
      </c>
      <c r="I798" s="16">
        <v>0.89</v>
      </c>
      <c r="J798" s="16">
        <f t="shared" si="28"/>
        <v>0.97900000000000009</v>
      </c>
      <c r="K798" s="17">
        <f t="shared" si="29"/>
        <v>1.0234999999999999</v>
      </c>
      <c r="L798" s="14">
        <v>63001</v>
      </c>
      <c r="M798" s="15" t="s">
        <v>2943</v>
      </c>
    </row>
    <row r="799" spans="1:13">
      <c r="A799" s="14" t="s">
        <v>2950</v>
      </c>
      <c r="B799" s="15">
        <v>163840</v>
      </c>
      <c r="C799" s="14" t="s">
        <v>2951</v>
      </c>
      <c r="D799" t="s">
        <v>2949</v>
      </c>
      <c r="E799" t="s">
        <v>366</v>
      </c>
      <c r="F799" t="s">
        <v>194</v>
      </c>
      <c r="G799">
        <v>4.0999999999999996</v>
      </c>
      <c r="H799">
        <v>0.34</v>
      </c>
      <c r="I799" s="16">
        <v>0.38</v>
      </c>
      <c r="J799" s="16">
        <f t="shared" si="28"/>
        <v>0.41800000000000004</v>
      </c>
      <c r="K799" s="17">
        <f t="shared" si="29"/>
        <v>0.43699999999999994</v>
      </c>
      <c r="L799" s="14">
        <v>63001</v>
      </c>
      <c r="M799" s="15" t="s">
        <v>2943</v>
      </c>
    </row>
    <row r="800" spans="1:13">
      <c r="A800" s="14" t="s">
        <v>2952</v>
      </c>
      <c r="B800" s="15">
        <v>412593</v>
      </c>
      <c r="C800" s="14" t="s">
        <v>2953</v>
      </c>
      <c r="D800" t="s">
        <v>2949</v>
      </c>
      <c r="E800" t="s">
        <v>366</v>
      </c>
      <c r="F800" t="s">
        <v>194</v>
      </c>
      <c r="G800">
        <v>6.29</v>
      </c>
      <c r="H800">
        <v>1.05</v>
      </c>
      <c r="I800" s="16">
        <v>1.1499999999999999</v>
      </c>
      <c r="J800" s="16">
        <f t="shared" si="28"/>
        <v>1.2649999999999999</v>
      </c>
      <c r="K800" s="17">
        <f t="shared" si="29"/>
        <v>1.3224999999999998</v>
      </c>
      <c r="L800" s="14">
        <v>63001</v>
      </c>
      <c r="M800" s="15" t="s">
        <v>2954</v>
      </c>
    </row>
    <row r="801" spans="1:13">
      <c r="A801" s="14" t="s">
        <v>2955</v>
      </c>
      <c r="B801" s="15">
        <v>412585</v>
      </c>
      <c r="C801" s="14" t="s">
        <v>2956</v>
      </c>
      <c r="D801" t="s">
        <v>2949</v>
      </c>
      <c r="E801" t="s">
        <v>366</v>
      </c>
      <c r="F801" t="s">
        <v>194</v>
      </c>
      <c r="G801">
        <v>5.98</v>
      </c>
      <c r="H801">
        <v>1</v>
      </c>
      <c r="I801" s="16">
        <v>1.1000000000000001</v>
      </c>
      <c r="J801" s="16">
        <f t="shared" si="28"/>
        <v>1.2100000000000002</v>
      </c>
      <c r="K801" s="17">
        <f t="shared" si="29"/>
        <v>1.2649999999999999</v>
      </c>
      <c r="L801" s="14">
        <v>63001</v>
      </c>
      <c r="M801" s="15" t="s">
        <v>2954</v>
      </c>
    </row>
    <row r="802" spans="1:13">
      <c r="A802" s="14" t="s">
        <v>2957</v>
      </c>
      <c r="B802" s="15">
        <v>129957</v>
      </c>
      <c r="C802" s="14" t="s">
        <v>2958</v>
      </c>
      <c r="D802" t="s">
        <v>2959</v>
      </c>
      <c r="E802" t="s">
        <v>366</v>
      </c>
      <c r="F802" t="s">
        <v>194</v>
      </c>
      <c r="G802">
        <v>9.7100000000000009</v>
      </c>
      <c r="H802">
        <v>0.4</v>
      </c>
      <c r="I802" s="16">
        <v>0.45</v>
      </c>
      <c r="J802" s="16">
        <f t="shared" si="28"/>
        <v>0.49500000000000005</v>
      </c>
      <c r="K802" s="17">
        <f t="shared" si="29"/>
        <v>0.51749999999999996</v>
      </c>
      <c r="L802" s="14">
        <v>63001</v>
      </c>
      <c r="M802" s="15" t="s">
        <v>2960</v>
      </c>
    </row>
    <row r="803" spans="1:13">
      <c r="A803" s="14" t="s">
        <v>2961</v>
      </c>
      <c r="B803" s="15">
        <v>653423</v>
      </c>
      <c r="C803" s="14" t="s">
        <v>2962</v>
      </c>
      <c r="D803" t="s">
        <v>2963</v>
      </c>
      <c r="E803" t="s">
        <v>366</v>
      </c>
      <c r="F803" t="s">
        <v>194</v>
      </c>
      <c r="G803">
        <v>14.96</v>
      </c>
      <c r="H803">
        <v>1.25</v>
      </c>
      <c r="I803" s="16">
        <v>1.37</v>
      </c>
      <c r="J803" s="16">
        <f t="shared" si="28"/>
        <v>1.5070000000000003</v>
      </c>
      <c r="K803" s="17">
        <f t="shared" si="29"/>
        <v>1.5754999999999999</v>
      </c>
      <c r="L803" s="14">
        <v>63001</v>
      </c>
      <c r="M803" s="15" t="s">
        <v>2960</v>
      </c>
    </row>
    <row r="804" spans="1:13">
      <c r="A804" s="14" t="s">
        <v>2964</v>
      </c>
      <c r="B804" s="15">
        <v>24295903</v>
      </c>
      <c r="C804" s="14" t="s">
        <v>2965</v>
      </c>
      <c r="D804" t="s">
        <v>2966</v>
      </c>
      <c r="F804" t="s">
        <v>194</v>
      </c>
      <c r="G804">
        <v>10.88</v>
      </c>
      <c r="H804">
        <v>0.91</v>
      </c>
      <c r="I804" s="16">
        <v>1</v>
      </c>
      <c r="J804" s="16">
        <f t="shared" si="28"/>
        <v>1.1000000000000001</v>
      </c>
      <c r="K804" s="17">
        <f t="shared" si="29"/>
        <v>1.1499999999999999</v>
      </c>
      <c r="L804" s="14">
        <v>63001</v>
      </c>
      <c r="M804" s="15" t="s">
        <v>2960</v>
      </c>
    </row>
    <row r="805" spans="1:13">
      <c r="A805" s="14" t="s">
        <v>2967</v>
      </c>
      <c r="B805" s="15">
        <v>163873</v>
      </c>
      <c r="C805" s="14" t="s">
        <v>2968</v>
      </c>
      <c r="D805" t="s">
        <v>2121</v>
      </c>
      <c r="E805" t="s">
        <v>366</v>
      </c>
      <c r="F805" t="s">
        <v>194</v>
      </c>
      <c r="G805">
        <v>5.84</v>
      </c>
      <c r="H805">
        <v>0.49</v>
      </c>
      <c r="I805" s="16">
        <v>0.54</v>
      </c>
      <c r="J805" s="16">
        <f t="shared" si="28"/>
        <v>0.59400000000000008</v>
      </c>
      <c r="K805" s="17">
        <f t="shared" si="29"/>
        <v>0.621</v>
      </c>
      <c r="L805" s="14">
        <v>63001</v>
      </c>
      <c r="M805" s="15" t="s">
        <v>2943</v>
      </c>
    </row>
    <row r="806" spans="1:13">
      <c r="A806" s="14" t="s">
        <v>2969</v>
      </c>
      <c r="B806" s="15">
        <v>382241</v>
      </c>
      <c r="C806" s="14" t="s">
        <v>2970</v>
      </c>
      <c r="D806" t="s">
        <v>1221</v>
      </c>
      <c r="E806" t="s">
        <v>366</v>
      </c>
      <c r="F806" t="s">
        <v>194</v>
      </c>
      <c r="G806">
        <v>1.56</v>
      </c>
      <c r="H806">
        <v>0.13</v>
      </c>
      <c r="I806" s="16">
        <v>0.14000000000000001</v>
      </c>
      <c r="J806" s="16">
        <f t="shared" si="28"/>
        <v>0.15400000000000003</v>
      </c>
      <c r="K806" s="17">
        <f t="shared" si="29"/>
        <v>0.161</v>
      </c>
      <c r="L806" s="14">
        <v>63001</v>
      </c>
      <c r="M806" s="15" t="s">
        <v>2971</v>
      </c>
    </row>
    <row r="807" spans="1:13">
      <c r="A807" s="14" t="s">
        <v>2972</v>
      </c>
      <c r="B807" s="15">
        <v>382242</v>
      </c>
      <c r="C807" s="14" t="s">
        <v>2973</v>
      </c>
      <c r="D807" t="s">
        <v>1221</v>
      </c>
      <c r="E807" t="s">
        <v>366</v>
      </c>
      <c r="F807" t="s">
        <v>194</v>
      </c>
      <c r="G807">
        <v>1.54</v>
      </c>
      <c r="H807">
        <v>0.13</v>
      </c>
      <c r="I807" s="16">
        <v>0.14000000000000001</v>
      </c>
      <c r="J807" s="16">
        <f t="shared" si="28"/>
        <v>0.15400000000000003</v>
      </c>
      <c r="K807" s="17">
        <f t="shared" si="29"/>
        <v>0.161</v>
      </c>
      <c r="L807" s="14">
        <v>63001</v>
      </c>
      <c r="M807" s="15" t="s">
        <v>2971</v>
      </c>
    </row>
    <row r="808" spans="1:13">
      <c r="A808" s="14" t="s">
        <v>2974</v>
      </c>
      <c r="B808" s="15">
        <v>395895</v>
      </c>
      <c r="C808" s="14" t="s">
        <v>2975</v>
      </c>
      <c r="D808" t="s">
        <v>1221</v>
      </c>
      <c r="E808" t="s">
        <v>366</v>
      </c>
      <c r="F808" t="s">
        <v>194</v>
      </c>
      <c r="G808">
        <v>1.74</v>
      </c>
      <c r="H808">
        <v>0.15</v>
      </c>
      <c r="I808" s="16">
        <v>0.16</v>
      </c>
      <c r="J808" s="16">
        <f t="shared" si="28"/>
        <v>0.17600000000000002</v>
      </c>
      <c r="K808" s="17">
        <f t="shared" si="29"/>
        <v>0.184</v>
      </c>
      <c r="L808" s="14">
        <v>63001</v>
      </c>
      <c r="M808" s="15" t="s">
        <v>2971</v>
      </c>
    </row>
    <row r="809" spans="1:13">
      <c r="A809" s="14" t="s">
        <v>2976</v>
      </c>
      <c r="B809" s="15">
        <v>123919</v>
      </c>
      <c r="C809" s="14" t="s">
        <v>2977</v>
      </c>
      <c r="D809" t="s">
        <v>1221</v>
      </c>
      <c r="E809" t="s">
        <v>366</v>
      </c>
      <c r="F809" t="s">
        <v>194</v>
      </c>
      <c r="G809">
        <v>2.21</v>
      </c>
      <c r="H809">
        <v>0.18</v>
      </c>
      <c r="I809" s="16">
        <v>0.2</v>
      </c>
      <c r="J809" s="16">
        <f t="shared" si="28"/>
        <v>0.22000000000000003</v>
      </c>
      <c r="K809" s="17">
        <f t="shared" si="29"/>
        <v>0.22999999999999998</v>
      </c>
      <c r="L809" s="14">
        <v>63001</v>
      </c>
      <c r="M809" s="15" t="s">
        <v>2971</v>
      </c>
    </row>
    <row r="810" spans="1:13">
      <c r="A810" s="14" t="s">
        <v>2978</v>
      </c>
      <c r="B810" s="15">
        <v>123836</v>
      </c>
      <c r="C810" s="14" t="s">
        <v>2979</v>
      </c>
      <c r="D810" t="s">
        <v>1221</v>
      </c>
      <c r="E810" t="s">
        <v>366</v>
      </c>
      <c r="F810" t="s">
        <v>194</v>
      </c>
      <c r="G810">
        <v>2.2400000000000002</v>
      </c>
      <c r="H810">
        <v>0.19</v>
      </c>
      <c r="I810" s="16">
        <v>0.21</v>
      </c>
      <c r="J810" s="16">
        <f t="shared" si="28"/>
        <v>0.23100000000000001</v>
      </c>
      <c r="K810" s="17">
        <f t="shared" si="29"/>
        <v>0.24149999999999996</v>
      </c>
      <c r="L810" s="14">
        <v>63001</v>
      </c>
      <c r="M810" s="15" t="s">
        <v>2971</v>
      </c>
    </row>
    <row r="811" spans="1:13">
      <c r="A811" s="14" t="s">
        <v>2980</v>
      </c>
      <c r="B811" s="15">
        <v>123885</v>
      </c>
      <c r="C811" s="14" t="s">
        <v>2981</v>
      </c>
      <c r="D811" t="s">
        <v>1221</v>
      </c>
      <c r="E811" t="s">
        <v>366</v>
      </c>
      <c r="F811" t="s">
        <v>194</v>
      </c>
      <c r="G811">
        <v>2.2400000000000002</v>
      </c>
      <c r="H811">
        <v>0.19</v>
      </c>
      <c r="I811" s="16">
        <v>0.21</v>
      </c>
      <c r="J811" s="16">
        <f t="shared" si="28"/>
        <v>0.23100000000000001</v>
      </c>
      <c r="K811" s="17">
        <f t="shared" si="29"/>
        <v>0.24149999999999996</v>
      </c>
      <c r="L811" s="14">
        <v>63001</v>
      </c>
      <c r="M811" s="15" t="s">
        <v>2971</v>
      </c>
    </row>
    <row r="812" spans="1:13">
      <c r="A812" s="14" t="s">
        <v>2982</v>
      </c>
      <c r="B812" s="15">
        <v>228452</v>
      </c>
      <c r="C812" s="14" t="s">
        <v>2983</v>
      </c>
      <c r="D812" t="s">
        <v>1221</v>
      </c>
      <c r="E812" t="s">
        <v>366</v>
      </c>
      <c r="F812" t="s">
        <v>194</v>
      </c>
      <c r="G812">
        <v>13.58</v>
      </c>
      <c r="H812">
        <v>1.1299999999999999</v>
      </c>
      <c r="I812" s="16">
        <v>1.24</v>
      </c>
      <c r="J812" s="16">
        <f t="shared" si="28"/>
        <v>1.3640000000000001</v>
      </c>
      <c r="K812" s="17">
        <f t="shared" si="29"/>
        <v>1.4259999999999999</v>
      </c>
      <c r="L812" s="14">
        <v>63001</v>
      </c>
      <c r="M812" s="15" t="s">
        <v>2971</v>
      </c>
    </row>
    <row r="813" spans="1:13">
      <c r="A813" s="14" t="s">
        <v>2984</v>
      </c>
      <c r="B813" s="15">
        <v>228445</v>
      </c>
      <c r="C813" s="14" t="s">
        <v>2985</v>
      </c>
      <c r="D813" t="s">
        <v>1221</v>
      </c>
      <c r="E813" t="s">
        <v>366</v>
      </c>
      <c r="F813" t="s">
        <v>194</v>
      </c>
      <c r="G813">
        <v>7.25</v>
      </c>
      <c r="H813">
        <v>0.6</v>
      </c>
      <c r="I813" s="16">
        <v>0.66</v>
      </c>
      <c r="J813" s="16">
        <f t="shared" si="28"/>
        <v>0.72600000000000009</v>
      </c>
      <c r="K813" s="17">
        <f t="shared" si="29"/>
        <v>0.75900000000000001</v>
      </c>
      <c r="L813" s="14">
        <v>63001</v>
      </c>
      <c r="M813" s="15" t="s">
        <v>2971</v>
      </c>
    </row>
    <row r="814" spans="1:13">
      <c r="A814" s="14" t="s">
        <v>2986</v>
      </c>
      <c r="B814" s="15">
        <v>958135</v>
      </c>
      <c r="C814" s="14" t="s">
        <v>2987</v>
      </c>
      <c r="D814" t="s">
        <v>2988</v>
      </c>
      <c r="F814" t="s">
        <v>194</v>
      </c>
      <c r="G814">
        <v>73.489999999999995</v>
      </c>
      <c r="H814">
        <v>1.53</v>
      </c>
      <c r="I814" s="16">
        <v>1.68</v>
      </c>
      <c r="J814" s="16">
        <f t="shared" si="28"/>
        <v>1.8480000000000001</v>
      </c>
      <c r="K814" s="17">
        <f t="shared" si="29"/>
        <v>1.9319999999999997</v>
      </c>
      <c r="L814" s="14">
        <v>63001</v>
      </c>
      <c r="M814" s="15" t="s">
        <v>2971</v>
      </c>
    </row>
    <row r="815" spans="1:13">
      <c r="A815" s="14" t="s">
        <v>2989</v>
      </c>
      <c r="B815" s="15">
        <v>2723185</v>
      </c>
      <c r="C815" s="14" t="s">
        <v>2990</v>
      </c>
      <c r="F815" t="s">
        <v>194</v>
      </c>
      <c r="G815">
        <v>18.940000000000001</v>
      </c>
      <c r="H815">
        <v>1.58</v>
      </c>
      <c r="I815" s="16">
        <v>1.74</v>
      </c>
      <c r="J815" s="16">
        <f t="shared" si="28"/>
        <v>1.9140000000000001</v>
      </c>
      <c r="K815" s="17">
        <f t="shared" si="29"/>
        <v>2.0009999999999999</v>
      </c>
      <c r="L815" s="14">
        <v>63001</v>
      </c>
      <c r="M815" s="15" t="s">
        <v>2971</v>
      </c>
    </row>
    <row r="816" spans="1:13">
      <c r="A816" s="14" t="s">
        <v>2991</v>
      </c>
      <c r="B816" s="15">
        <v>2723184</v>
      </c>
      <c r="C816" s="14" t="s">
        <v>2992</v>
      </c>
      <c r="F816" t="s">
        <v>194</v>
      </c>
      <c r="G816">
        <v>18.84</v>
      </c>
      <c r="H816">
        <v>1.57</v>
      </c>
      <c r="I816" s="16">
        <v>1.73</v>
      </c>
      <c r="J816" s="16">
        <f t="shared" si="28"/>
        <v>1.903</v>
      </c>
      <c r="K816" s="17">
        <f t="shared" si="29"/>
        <v>1.9894999999999998</v>
      </c>
      <c r="L816" s="14">
        <v>63001</v>
      </c>
      <c r="M816" s="15" t="s">
        <v>2971</v>
      </c>
    </row>
    <row r="817" spans="1:13">
      <c r="A817" s="14" t="s">
        <v>2993</v>
      </c>
      <c r="B817" s="15">
        <v>476919</v>
      </c>
      <c r="C817" s="14" t="s">
        <v>2994</v>
      </c>
      <c r="D817" t="s">
        <v>1221</v>
      </c>
      <c r="E817" t="s">
        <v>366</v>
      </c>
      <c r="F817" t="s">
        <v>194</v>
      </c>
      <c r="G817">
        <v>1.51</v>
      </c>
      <c r="H817">
        <v>0.13</v>
      </c>
      <c r="I817" s="16">
        <v>0.14000000000000001</v>
      </c>
      <c r="J817" s="16">
        <f t="shared" si="28"/>
        <v>0.15400000000000003</v>
      </c>
      <c r="K817" s="17">
        <f t="shared" si="29"/>
        <v>0.161</v>
      </c>
      <c r="L817" s="14">
        <v>63001</v>
      </c>
      <c r="M817" s="15" t="s">
        <v>2762</v>
      </c>
    </row>
    <row r="818" spans="1:13">
      <c r="A818" s="14" t="s">
        <v>2995</v>
      </c>
      <c r="B818" s="15">
        <v>489131</v>
      </c>
      <c r="C818" s="14" t="s">
        <v>2996</v>
      </c>
      <c r="D818" t="s">
        <v>1221</v>
      </c>
      <c r="E818" t="s">
        <v>366</v>
      </c>
      <c r="F818" t="s">
        <v>194</v>
      </c>
      <c r="G818">
        <v>13.55</v>
      </c>
      <c r="H818">
        <v>7.0000000000000007E-2</v>
      </c>
      <c r="I818" s="16">
        <v>7.0000000000000007E-2</v>
      </c>
      <c r="J818" s="16">
        <f t="shared" si="28"/>
        <v>7.7000000000000013E-2</v>
      </c>
      <c r="K818" s="17">
        <f t="shared" si="29"/>
        <v>8.0500000000000002E-2</v>
      </c>
      <c r="L818" s="14">
        <v>63001</v>
      </c>
      <c r="M818" s="15" t="s">
        <v>2793</v>
      </c>
    </row>
    <row r="819" spans="1:13">
      <c r="A819" s="14" t="s">
        <v>2997</v>
      </c>
      <c r="B819" s="15">
        <v>1798724</v>
      </c>
      <c r="C819" s="14" t="s">
        <v>2998</v>
      </c>
      <c r="D819" t="s">
        <v>665</v>
      </c>
      <c r="E819" t="s">
        <v>2786</v>
      </c>
      <c r="F819" t="s">
        <v>194</v>
      </c>
      <c r="H819">
        <v>0.64</v>
      </c>
      <c r="I819" s="16">
        <v>0.7</v>
      </c>
      <c r="J819" s="16">
        <f t="shared" si="28"/>
        <v>0.77</v>
      </c>
      <c r="K819" s="17">
        <f t="shared" si="29"/>
        <v>0.80499999999999994</v>
      </c>
      <c r="L819" s="14">
        <v>63001</v>
      </c>
      <c r="M819" s="15" t="s">
        <v>2999</v>
      </c>
    </row>
    <row r="820" spans="1:13">
      <c r="A820" s="14" t="s">
        <v>3000</v>
      </c>
      <c r="B820" s="15">
        <v>646094</v>
      </c>
      <c r="C820" s="14" t="s">
        <v>3001</v>
      </c>
      <c r="D820">
        <v>200</v>
      </c>
      <c r="E820" t="s">
        <v>2786</v>
      </c>
      <c r="F820" t="s">
        <v>194</v>
      </c>
      <c r="H820">
        <v>1.37</v>
      </c>
      <c r="I820" s="16">
        <v>1.51</v>
      </c>
      <c r="J820" s="16">
        <f t="shared" si="28"/>
        <v>1.6610000000000003</v>
      </c>
      <c r="K820" s="17">
        <f t="shared" si="29"/>
        <v>1.7364999999999999</v>
      </c>
      <c r="L820" s="14">
        <v>63001</v>
      </c>
      <c r="M820" s="15" t="s">
        <v>2999</v>
      </c>
    </row>
    <row r="821" spans="1:13">
      <c r="A821" s="14" t="s">
        <v>3002</v>
      </c>
      <c r="B821" s="15">
        <v>569577</v>
      </c>
      <c r="C821" s="14" t="s">
        <v>3003</v>
      </c>
      <c r="D821" t="s">
        <v>679</v>
      </c>
      <c r="E821" t="s">
        <v>366</v>
      </c>
      <c r="F821" t="s">
        <v>194</v>
      </c>
      <c r="G821">
        <v>14.53</v>
      </c>
      <c r="H821">
        <v>7.27</v>
      </c>
      <c r="I821" s="16">
        <v>7.99</v>
      </c>
      <c r="J821" s="16">
        <f t="shared" si="28"/>
        <v>8.7890000000000015</v>
      </c>
      <c r="K821" s="17">
        <f t="shared" si="29"/>
        <v>9.1884999999999994</v>
      </c>
      <c r="L821" s="14">
        <v>63103</v>
      </c>
      <c r="M821" s="15" t="s">
        <v>2762</v>
      </c>
    </row>
    <row r="822" spans="1:13">
      <c r="A822" s="14" t="s">
        <v>3004</v>
      </c>
      <c r="B822" s="15">
        <v>211862</v>
      </c>
      <c r="C822" s="14" t="s">
        <v>3005</v>
      </c>
      <c r="D822" t="s">
        <v>665</v>
      </c>
      <c r="E822" t="s">
        <v>366</v>
      </c>
      <c r="F822" t="s">
        <v>194</v>
      </c>
      <c r="H822">
        <v>0.15</v>
      </c>
      <c r="I822" s="16">
        <v>0.17</v>
      </c>
      <c r="J822" s="16">
        <f t="shared" si="28"/>
        <v>0.18700000000000003</v>
      </c>
      <c r="K822" s="17">
        <f t="shared" si="29"/>
        <v>0.19550000000000001</v>
      </c>
      <c r="L822" s="14">
        <v>63001</v>
      </c>
      <c r="M822" s="15" t="s">
        <v>2762</v>
      </c>
    </row>
    <row r="823" spans="1:13">
      <c r="A823" s="14" t="s">
        <v>3006</v>
      </c>
      <c r="B823" s="15">
        <v>761148</v>
      </c>
      <c r="C823" s="14" t="s">
        <v>3007</v>
      </c>
      <c r="D823" t="s">
        <v>665</v>
      </c>
      <c r="E823" t="s">
        <v>366</v>
      </c>
      <c r="F823" t="s">
        <v>194</v>
      </c>
      <c r="H823">
        <v>4.63</v>
      </c>
      <c r="I823" s="16">
        <v>5.09</v>
      </c>
      <c r="J823" s="16">
        <f t="shared" si="28"/>
        <v>5.5990000000000002</v>
      </c>
      <c r="K823" s="17">
        <f t="shared" si="29"/>
        <v>5.8534999999999995</v>
      </c>
      <c r="L823" s="14">
        <v>63001</v>
      </c>
      <c r="M823" s="15" t="s">
        <v>2762</v>
      </c>
    </row>
    <row r="824" spans="1:13">
      <c r="A824" s="14" t="s">
        <v>3008</v>
      </c>
      <c r="B824" s="15">
        <v>112284</v>
      </c>
      <c r="C824" s="14" t="s">
        <v>3009</v>
      </c>
      <c r="D824" t="s">
        <v>665</v>
      </c>
      <c r="E824" t="s">
        <v>1396</v>
      </c>
      <c r="F824" t="s">
        <v>194</v>
      </c>
      <c r="H824">
        <v>0.86</v>
      </c>
      <c r="I824" s="16">
        <v>0.95</v>
      </c>
      <c r="J824" s="16">
        <f t="shared" si="28"/>
        <v>1.0449999999999999</v>
      </c>
      <c r="K824" s="17">
        <f t="shared" si="29"/>
        <v>1.0924999999999998</v>
      </c>
      <c r="L824" s="14">
        <v>63001</v>
      </c>
      <c r="M824" s="15" t="s">
        <v>2762</v>
      </c>
    </row>
    <row r="825" spans="1:13">
      <c r="A825" s="14" t="s">
        <v>3010</v>
      </c>
      <c r="B825" s="15">
        <v>688037</v>
      </c>
      <c r="C825" s="14" t="s">
        <v>3011</v>
      </c>
      <c r="D825" t="s">
        <v>643</v>
      </c>
      <c r="E825" t="s">
        <v>366</v>
      </c>
      <c r="F825" t="s">
        <v>194</v>
      </c>
      <c r="G825">
        <v>67.19</v>
      </c>
      <c r="H825">
        <v>16.8</v>
      </c>
      <c r="I825" s="16">
        <v>18.48</v>
      </c>
      <c r="J825" s="16">
        <f t="shared" si="28"/>
        <v>20.328000000000003</v>
      </c>
      <c r="K825" s="17">
        <f t="shared" si="29"/>
        <v>21.251999999999999</v>
      </c>
      <c r="L825" s="14">
        <v>63001</v>
      </c>
      <c r="M825" s="15">
        <v>112</v>
      </c>
    </row>
    <row r="826" spans="1:13">
      <c r="A826" s="14" t="s">
        <v>3012</v>
      </c>
      <c r="B826" s="15">
        <v>698539</v>
      </c>
      <c r="C826" s="14" t="s">
        <v>3013</v>
      </c>
      <c r="D826" t="s">
        <v>1416</v>
      </c>
      <c r="E826" t="s">
        <v>366</v>
      </c>
      <c r="F826" t="s">
        <v>194</v>
      </c>
      <c r="G826">
        <v>49.19</v>
      </c>
      <c r="H826">
        <v>4.0999999999999996</v>
      </c>
      <c r="I826" s="16">
        <v>4.51</v>
      </c>
      <c r="J826" s="16">
        <f t="shared" si="28"/>
        <v>4.9610000000000003</v>
      </c>
      <c r="K826" s="17">
        <f t="shared" si="29"/>
        <v>5.1864999999999997</v>
      </c>
      <c r="L826" s="14">
        <v>63001</v>
      </c>
      <c r="M826" s="15">
        <v>112</v>
      </c>
    </row>
    <row r="827" spans="1:13">
      <c r="A827" s="14" t="s">
        <v>3014</v>
      </c>
      <c r="B827" s="15">
        <v>299867</v>
      </c>
      <c r="C827" s="14" t="s">
        <v>3015</v>
      </c>
      <c r="D827" t="s">
        <v>1221</v>
      </c>
      <c r="E827" t="s">
        <v>366</v>
      </c>
      <c r="F827" t="s">
        <v>194</v>
      </c>
      <c r="H827">
        <v>1.37</v>
      </c>
      <c r="I827" s="16">
        <v>1.51</v>
      </c>
      <c r="J827" s="16">
        <f t="shared" si="28"/>
        <v>1.6610000000000003</v>
      </c>
      <c r="K827" s="17">
        <f t="shared" si="29"/>
        <v>1.7364999999999999</v>
      </c>
      <c r="L827" s="14">
        <v>63001</v>
      </c>
      <c r="M827" s="15" t="s">
        <v>2999</v>
      </c>
    </row>
    <row r="828" spans="1:13">
      <c r="A828" s="14" t="s">
        <v>3016</v>
      </c>
      <c r="B828" s="15">
        <v>649280</v>
      </c>
      <c r="C828" s="14" t="s">
        <v>3017</v>
      </c>
      <c r="D828" t="s">
        <v>920</v>
      </c>
      <c r="E828" t="s">
        <v>1738</v>
      </c>
      <c r="F828" t="s">
        <v>194</v>
      </c>
      <c r="G828">
        <v>4.79</v>
      </c>
      <c r="H828">
        <v>1.6</v>
      </c>
      <c r="I828" s="16">
        <v>1.76</v>
      </c>
      <c r="J828" s="16">
        <f t="shared" si="28"/>
        <v>1.9360000000000002</v>
      </c>
      <c r="K828" s="17">
        <f t="shared" si="29"/>
        <v>2.024</v>
      </c>
      <c r="L828" s="14">
        <v>63103</v>
      </c>
      <c r="M828" s="15" t="s">
        <v>2356</v>
      </c>
    </row>
    <row r="829" spans="1:13">
      <c r="A829" s="14" t="s">
        <v>3018</v>
      </c>
      <c r="B829" s="15">
        <v>2841806</v>
      </c>
      <c r="C829" s="25" t="s">
        <v>3019</v>
      </c>
      <c r="D829" t="s">
        <v>662</v>
      </c>
      <c r="E829" t="s">
        <v>1738</v>
      </c>
      <c r="F829" t="s">
        <v>194</v>
      </c>
      <c r="G829">
        <v>43.2</v>
      </c>
      <c r="H829">
        <v>1.2</v>
      </c>
      <c r="I829" s="16">
        <v>1.32</v>
      </c>
      <c r="J829" s="16">
        <f t="shared" si="28"/>
        <v>1.4520000000000002</v>
      </c>
      <c r="K829" s="17">
        <f t="shared" si="29"/>
        <v>1.518</v>
      </c>
      <c r="L829" s="14">
        <v>63001</v>
      </c>
      <c r="M829" s="15" t="s">
        <v>2356</v>
      </c>
    </row>
    <row r="830" spans="1:13">
      <c r="A830" s="14" t="s">
        <v>3020</v>
      </c>
      <c r="B830" s="15">
        <v>815038</v>
      </c>
      <c r="C830" s="25" t="s">
        <v>3021</v>
      </c>
      <c r="D830" t="s">
        <v>3022</v>
      </c>
      <c r="E830" t="s">
        <v>1738</v>
      </c>
      <c r="F830" t="s">
        <v>194</v>
      </c>
      <c r="G830">
        <v>12.56</v>
      </c>
      <c r="H830">
        <v>2.09</v>
      </c>
      <c r="I830" s="16">
        <v>2.2999999999999998</v>
      </c>
      <c r="J830" s="16">
        <f t="shared" si="28"/>
        <v>2.5299999999999998</v>
      </c>
      <c r="K830" s="17">
        <f t="shared" si="29"/>
        <v>2.6449999999999996</v>
      </c>
      <c r="L830" s="14">
        <v>63001</v>
      </c>
      <c r="M830" s="15" t="s">
        <v>2356</v>
      </c>
    </row>
    <row r="831" spans="1:13">
      <c r="A831" s="14" t="s">
        <v>3023</v>
      </c>
      <c r="B831" s="15">
        <v>809556</v>
      </c>
      <c r="C831" s="26" t="s">
        <v>3024</v>
      </c>
      <c r="D831" t="s">
        <v>3022</v>
      </c>
      <c r="E831" t="s">
        <v>1738</v>
      </c>
      <c r="F831" t="s">
        <v>194</v>
      </c>
      <c r="G831">
        <v>39.520000000000003</v>
      </c>
      <c r="H831">
        <v>1.65</v>
      </c>
      <c r="I831" s="16">
        <v>1.81</v>
      </c>
      <c r="J831" s="16">
        <f t="shared" si="28"/>
        <v>1.9910000000000003</v>
      </c>
      <c r="K831" s="17">
        <f t="shared" si="29"/>
        <v>2.0814999999999997</v>
      </c>
      <c r="L831" s="14">
        <v>63001</v>
      </c>
      <c r="M831" s="15" t="s">
        <v>2356</v>
      </c>
    </row>
    <row r="832" spans="1:13">
      <c r="A832" s="14" t="s">
        <v>3025</v>
      </c>
      <c r="B832" s="15">
        <v>211540</v>
      </c>
      <c r="C832" s="25" t="s">
        <v>3026</v>
      </c>
      <c r="D832" t="s">
        <v>3022</v>
      </c>
      <c r="E832" t="s">
        <v>1738</v>
      </c>
      <c r="F832" t="s">
        <v>194</v>
      </c>
      <c r="G832">
        <v>11.33</v>
      </c>
      <c r="H832">
        <v>1.89</v>
      </c>
      <c r="I832" s="16">
        <v>2.08</v>
      </c>
      <c r="J832" s="16">
        <f t="shared" si="28"/>
        <v>2.2880000000000003</v>
      </c>
      <c r="K832" s="17">
        <f t="shared" si="29"/>
        <v>2.3919999999999999</v>
      </c>
      <c r="L832" s="14">
        <v>63001</v>
      </c>
      <c r="M832" s="15" t="s">
        <v>2356</v>
      </c>
    </row>
    <row r="833" spans="1:13">
      <c r="A833" s="14" t="s">
        <v>3027</v>
      </c>
      <c r="B833" s="15">
        <v>131383</v>
      </c>
      <c r="C833" s="25" t="s">
        <v>3028</v>
      </c>
      <c r="D833" t="s">
        <v>665</v>
      </c>
      <c r="E833" t="s">
        <v>58</v>
      </c>
      <c r="F833" t="s">
        <v>194</v>
      </c>
      <c r="H833">
        <v>1.1200000000000001</v>
      </c>
      <c r="I833" s="16">
        <v>1.23</v>
      </c>
      <c r="J833" s="16">
        <f t="shared" si="28"/>
        <v>1.353</v>
      </c>
      <c r="K833" s="17">
        <f t="shared" si="29"/>
        <v>1.4144999999999999</v>
      </c>
      <c r="L833" s="14">
        <v>63001</v>
      </c>
      <c r="M833" s="15" t="s">
        <v>2793</v>
      </c>
    </row>
    <row r="834" spans="1:13">
      <c r="A834" s="14" t="s">
        <v>3029</v>
      </c>
      <c r="B834" s="15">
        <v>419028</v>
      </c>
      <c r="C834" s="14" t="s">
        <v>3030</v>
      </c>
      <c r="D834" t="s">
        <v>665</v>
      </c>
      <c r="E834" t="s">
        <v>58</v>
      </c>
      <c r="F834" t="s">
        <v>194</v>
      </c>
      <c r="H834">
        <v>0.32</v>
      </c>
      <c r="I834" s="16">
        <v>0.35</v>
      </c>
      <c r="J834" s="16">
        <f t="shared" si="28"/>
        <v>0.38500000000000001</v>
      </c>
      <c r="K834" s="17">
        <f t="shared" si="29"/>
        <v>0.40249999999999997</v>
      </c>
      <c r="L834" s="14">
        <v>63001</v>
      </c>
      <c r="M834" s="15" t="s">
        <v>2793</v>
      </c>
    </row>
    <row r="835" spans="1:13">
      <c r="A835" s="14" t="s">
        <v>3031</v>
      </c>
      <c r="B835" s="15">
        <v>752997</v>
      </c>
      <c r="C835" s="14" t="s">
        <v>3032</v>
      </c>
      <c r="D835" t="s">
        <v>1221</v>
      </c>
      <c r="E835" t="s">
        <v>1738</v>
      </c>
      <c r="F835" t="s">
        <v>194</v>
      </c>
      <c r="H835">
        <v>2.2999999999999998</v>
      </c>
      <c r="I835" s="16">
        <v>2.5299999999999998</v>
      </c>
      <c r="J835" s="16">
        <f t="shared" si="28"/>
        <v>2.7829999999999999</v>
      </c>
      <c r="K835" s="17">
        <f t="shared" si="29"/>
        <v>2.9094999999999995</v>
      </c>
      <c r="L835" s="14">
        <v>63001</v>
      </c>
      <c r="M835" s="15" t="s">
        <v>2793</v>
      </c>
    </row>
    <row r="836" spans="1:13">
      <c r="A836" s="14" t="s">
        <v>3033</v>
      </c>
      <c r="B836" s="15">
        <v>2126028</v>
      </c>
      <c r="C836" s="14" t="s">
        <v>3034</v>
      </c>
      <c r="D836" t="s">
        <v>1221</v>
      </c>
      <c r="E836" t="s">
        <v>2786</v>
      </c>
      <c r="F836" t="s">
        <v>194</v>
      </c>
      <c r="G836">
        <v>17.38</v>
      </c>
      <c r="H836">
        <v>5.79</v>
      </c>
      <c r="I836" s="16">
        <v>6.37</v>
      </c>
      <c r="J836" s="16">
        <f t="shared" ref="J836" si="30">I836*1.1</f>
        <v>7.0070000000000006</v>
      </c>
      <c r="K836" s="17">
        <f t="shared" ref="K836" si="31">I836*1.15</f>
        <v>7.3254999999999999</v>
      </c>
      <c r="L836" s="14">
        <v>63001</v>
      </c>
      <c r="M836" s="15" t="s">
        <v>2773</v>
      </c>
    </row>
    <row r="837" spans="1:13">
      <c r="B837" s="15"/>
      <c r="I837" s="16"/>
      <c r="L837" t="s">
        <v>2734</v>
      </c>
      <c r="M837" s="15"/>
    </row>
    <row r="838" spans="1:13">
      <c r="B838" s="15"/>
      <c r="I838" s="16"/>
      <c r="L838" t="s">
        <v>2734</v>
      </c>
      <c r="M838" s="15"/>
    </row>
    <row r="839" spans="1:13">
      <c r="B839" s="15"/>
      <c r="I839" s="16"/>
      <c r="L839" t="s">
        <v>2734</v>
      </c>
      <c r="M839" s="15"/>
    </row>
    <row r="840" spans="1:13">
      <c r="B840" s="15"/>
      <c r="I840" s="16"/>
      <c r="L840" t="s">
        <v>2734</v>
      </c>
      <c r="M840" s="15"/>
    </row>
    <row r="841" spans="1:13">
      <c r="B841" s="15"/>
      <c r="I841" s="16"/>
      <c r="L841" t="s">
        <v>2734</v>
      </c>
      <c r="M841" s="15"/>
    </row>
    <row r="842" spans="1:13">
      <c r="B842" s="15"/>
      <c r="I842" s="16"/>
      <c r="L842" t="s">
        <v>2734</v>
      </c>
      <c r="M842" s="15"/>
    </row>
    <row r="843" spans="1:13">
      <c r="B843" s="15"/>
      <c r="I843" s="16"/>
      <c r="L843" t="s">
        <v>2734</v>
      </c>
      <c r="M843" s="15"/>
    </row>
    <row r="844" spans="1:13">
      <c r="B844" s="15"/>
      <c r="I844" s="16"/>
      <c r="L844" t="s">
        <v>2734</v>
      </c>
      <c r="M844" s="15"/>
    </row>
    <row r="845" spans="1:13">
      <c r="B845" s="15"/>
      <c r="I845" s="16"/>
      <c r="L845" t="s">
        <v>2734</v>
      </c>
      <c r="M845" s="15"/>
    </row>
    <row r="846" spans="1:13">
      <c r="B846" s="15"/>
      <c r="I846" s="16"/>
      <c r="L846" t="s">
        <v>2734</v>
      </c>
      <c r="M846" s="15"/>
    </row>
    <row r="847" spans="1:13">
      <c r="B847" s="15"/>
      <c r="I847" s="16"/>
      <c r="L847" t="s">
        <v>2734</v>
      </c>
      <c r="M847" s="15"/>
    </row>
    <row r="848" spans="1:13">
      <c r="B848" s="15"/>
      <c r="I848" s="16"/>
      <c r="L848" t="s">
        <v>2734</v>
      </c>
      <c r="M848" s="15"/>
    </row>
    <row r="849" spans="2:13">
      <c r="B849" s="15"/>
      <c r="I849" s="16"/>
      <c r="L849" t="s">
        <v>2734</v>
      </c>
      <c r="M849" s="15"/>
    </row>
    <row r="850" spans="2:13">
      <c r="B850" s="15"/>
      <c r="I850" s="16"/>
      <c r="L850" t="s">
        <v>2734</v>
      </c>
      <c r="M850" s="15"/>
    </row>
    <row r="851" spans="2:13">
      <c r="B851" s="15"/>
      <c r="I851" s="16"/>
      <c r="L851" t="s">
        <v>2734</v>
      </c>
      <c r="M851" s="15"/>
    </row>
    <row r="852" spans="2:13">
      <c r="B852" s="15"/>
      <c r="I852" s="16"/>
      <c r="L852" t="s">
        <v>2734</v>
      </c>
      <c r="M852" s="15"/>
    </row>
    <row r="853" spans="2:13">
      <c r="B853" s="15"/>
      <c r="I853" s="16"/>
      <c r="L853" t="s">
        <v>2734</v>
      </c>
      <c r="M853" s="15"/>
    </row>
    <row r="854" spans="2:13">
      <c r="B854" s="15"/>
      <c r="I854" s="16"/>
      <c r="L854" t="s">
        <v>2734</v>
      </c>
      <c r="M854" s="15"/>
    </row>
    <row r="855" spans="2:13">
      <c r="B855" s="15"/>
      <c r="I855" s="16"/>
      <c r="L855" t="s">
        <v>2734</v>
      </c>
      <c r="M855" s="15"/>
    </row>
    <row r="856" spans="2:13">
      <c r="B856" s="15"/>
      <c r="I856" s="16"/>
      <c r="L856" t="s">
        <v>2734</v>
      </c>
      <c r="M856" s="15"/>
    </row>
    <row r="857" spans="2:13">
      <c r="B857" s="15"/>
      <c r="I857" s="16"/>
      <c r="L857" t="s">
        <v>2734</v>
      </c>
      <c r="M857" s="15"/>
    </row>
    <row r="858" spans="2:13">
      <c r="B858" s="15"/>
      <c r="I858" s="16"/>
      <c r="L858" t="s">
        <v>2734</v>
      </c>
      <c r="M858" s="15"/>
    </row>
    <row r="859" spans="2:13">
      <c r="B859" s="15"/>
      <c r="I859" s="16"/>
      <c r="L859" t="s">
        <v>2734</v>
      </c>
      <c r="M859" s="15"/>
    </row>
    <row r="860" spans="2:13">
      <c r="B860" s="15"/>
      <c r="I860" s="16"/>
      <c r="L860" t="s">
        <v>2734</v>
      </c>
      <c r="M860" s="15"/>
    </row>
    <row r="861" spans="2:13">
      <c r="B861" s="15"/>
      <c r="I861" s="16"/>
      <c r="L861" t="s">
        <v>2734</v>
      </c>
      <c r="M861" s="15"/>
    </row>
    <row r="862" spans="2:13">
      <c r="B862" s="15"/>
      <c r="I862" s="16"/>
      <c r="L862" t="s">
        <v>2734</v>
      </c>
      <c r="M862" s="15"/>
    </row>
    <row r="863" spans="2:13">
      <c r="B863" s="15"/>
      <c r="I863" s="16"/>
      <c r="L863" t="s">
        <v>2734</v>
      </c>
      <c r="M863" s="15"/>
    </row>
    <row r="864" spans="2:13">
      <c r="B864" s="15"/>
      <c r="I864" s="16"/>
      <c r="L864" t="s">
        <v>2734</v>
      </c>
      <c r="M864" s="15"/>
    </row>
    <row r="865" spans="2:13">
      <c r="B865" s="15"/>
      <c r="I865" s="16"/>
      <c r="L865" t="s">
        <v>2734</v>
      </c>
      <c r="M865" s="15"/>
    </row>
    <row r="866" spans="2:13">
      <c r="B866" s="15"/>
      <c r="I866" s="16"/>
      <c r="L866" t="s">
        <v>2734</v>
      </c>
      <c r="M866" s="15"/>
    </row>
    <row r="867" spans="2:13">
      <c r="B867" s="15"/>
      <c r="I867" s="16"/>
      <c r="L867" t="s">
        <v>2734</v>
      </c>
      <c r="M867" s="15"/>
    </row>
    <row r="868" spans="2:13">
      <c r="B868" s="15"/>
      <c r="I868" s="16"/>
      <c r="L868" t="s">
        <v>2734</v>
      </c>
      <c r="M868" s="15"/>
    </row>
    <row r="869" spans="2:13">
      <c r="B869" s="15"/>
      <c r="I869" s="16"/>
      <c r="L869" t="s">
        <v>2734</v>
      </c>
      <c r="M869" s="15"/>
    </row>
    <row r="870" spans="2:13">
      <c r="B870" s="15"/>
      <c r="I870" s="16"/>
      <c r="L870" t="s">
        <v>2734</v>
      </c>
      <c r="M870" s="15"/>
    </row>
    <row r="871" spans="2:13">
      <c r="B871" s="15"/>
      <c r="I871" s="16"/>
      <c r="L871" t="s">
        <v>2734</v>
      </c>
      <c r="M871" s="15"/>
    </row>
    <row r="872" spans="2:13">
      <c r="B872" s="15"/>
      <c r="I872" s="16"/>
      <c r="L872" t="s">
        <v>2734</v>
      </c>
      <c r="M872" s="15"/>
    </row>
    <row r="873" spans="2:13">
      <c r="B873" s="15"/>
      <c r="I873" s="16"/>
      <c r="L873" t="s">
        <v>2734</v>
      </c>
      <c r="M873" s="15"/>
    </row>
    <row r="874" spans="2:13">
      <c r="B874" s="15"/>
      <c r="I874" s="16"/>
      <c r="L874" t="s">
        <v>2734</v>
      </c>
      <c r="M874" s="15"/>
    </row>
    <row r="875" spans="2:13">
      <c r="B875" s="15"/>
      <c r="I875" s="16"/>
      <c r="L875" t="s">
        <v>2734</v>
      </c>
      <c r="M875" s="15"/>
    </row>
    <row r="876" spans="2:13">
      <c r="B876" s="15"/>
      <c r="I876" s="16"/>
      <c r="L876" t="s">
        <v>2734</v>
      </c>
      <c r="M876" s="15"/>
    </row>
    <row r="877" spans="2:13">
      <c r="B877" s="15"/>
      <c r="I877" s="16"/>
      <c r="L877" t="s">
        <v>2734</v>
      </c>
      <c r="M877" s="15"/>
    </row>
    <row r="878" spans="2:13">
      <c r="B878" s="15"/>
      <c r="I878" s="16"/>
      <c r="L878" t="s">
        <v>2734</v>
      </c>
      <c r="M878" s="15"/>
    </row>
    <row r="879" spans="2:13">
      <c r="B879" s="15"/>
      <c r="I879" s="16"/>
      <c r="L879" t="s">
        <v>2734</v>
      </c>
      <c r="M879" s="15"/>
    </row>
    <row r="880" spans="2:13">
      <c r="B880" s="15"/>
      <c r="I880" s="16"/>
      <c r="L880" t="s">
        <v>2734</v>
      </c>
      <c r="M880" s="15"/>
    </row>
    <row r="881" spans="2:13">
      <c r="B881" s="15"/>
      <c r="I881" s="16"/>
      <c r="L881" t="s">
        <v>2734</v>
      </c>
      <c r="M881" s="15"/>
    </row>
    <row r="882" spans="2:13">
      <c r="B882" s="15"/>
      <c r="I882" s="16"/>
      <c r="L882" t="s">
        <v>2734</v>
      </c>
      <c r="M882" s="15"/>
    </row>
    <row r="883" spans="2:13">
      <c r="B883" s="15"/>
      <c r="I883" s="16"/>
      <c r="L883" t="s">
        <v>2734</v>
      </c>
      <c r="M883" s="15"/>
    </row>
    <row r="884" spans="2:13">
      <c r="B884" s="15"/>
      <c r="I884" s="16"/>
      <c r="L884" t="s">
        <v>2734</v>
      </c>
      <c r="M884" s="15"/>
    </row>
    <row r="885" spans="2:13">
      <c r="B885" s="15"/>
      <c r="I885" s="16"/>
      <c r="L885" t="s">
        <v>2734</v>
      </c>
      <c r="M885" s="15"/>
    </row>
    <row r="886" spans="2:13">
      <c r="B886" s="15"/>
      <c r="I886" s="16"/>
      <c r="L886" t="s">
        <v>2734</v>
      </c>
      <c r="M886" s="15"/>
    </row>
    <row r="887" spans="2:13">
      <c r="B887" s="15"/>
      <c r="I887" s="16"/>
      <c r="L887" t="s">
        <v>2734</v>
      </c>
      <c r="M887" s="15"/>
    </row>
    <row r="888" spans="2:13">
      <c r="B888" s="15"/>
      <c r="I888" s="16"/>
      <c r="L888" t="s">
        <v>2734</v>
      </c>
      <c r="M888" s="15"/>
    </row>
    <row r="889" spans="2:13">
      <c r="B889" s="15"/>
      <c r="I889" s="16"/>
      <c r="L889" t="s">
        <v>2734</v>
      </c>
      <c r="M889" s="15"/>
    </row>
    <row r="890" spans="2:13">
      <c r="B890" s="15"/>
      <c r="I890" s="16"/>
      <c r="L890" t="s">
        <v>2734</v>
      </c>
      <c r="M890" s="15"/>
    </row>
    <row r="891" spans="2:13">
      <c r="B891" s="15"/>
      <c r="I891" s="16"/>
      <c r="L891" t="s">
        <v>2734</v>
      </c>
      <c r="M891" s="15"/>
    </row>
    <row r="892" spans="2:13">
      <c r="B892" s="15"/>
      <c r="I892" s="16"/>
      <c r="L892" t="s">
        <v>2734</v>
      </c>
      <c r="M892" s="15"/>
    </row>
    <row r="893" spans="2:13">
      <c r="B893" s="15"/>
      <c r="I893" s="16"/>
      <c r="L893" t="s">
        <v>2734</v>
      </c>
      <c r="M893" s="15"/>
    </row>
    <row r="894" spans="2:13">
      <c r="B894" s="15"/>
      <c r="I894" s="16"/>
      <c r="L894" t="s">
        <v>2734</v>
      </c>
      <c r="M894" s="15"/>
    </row>
    <row r="895" spans="2:13">
      <c r="B895" s="15"/>
      <c r="I895" s="16"/>
      <c r="L895" t="s">
        <v>2734</v>
      </c>
      <c r="M895" s="15"/>
    </row>
    <row r="896" spans="2:13">
      <c r="B896" s="15"/>
      <c r="I896" s="16"/>
      <c r="L896" t="s">
        <v>2734</v>
      </c>
      <c r="M896" s="15"/>
    </row>
    <row r="897" spans="2:13">
      <c r="B897" s="15"/>
      <c r="I897" s="16"/>
      <c r="L897" t="s">
        <v>2734</v>
      </c>
      <c r="M897" s="15"/>
    </row>
    <row r="898" spans="2:13">
      <c r="B898" s="15"/>
      <c r="I898" s="16"/>
      <c r="L898" t="s">
        <v>2734</v>
      </c>
      <c r="M898" s="15"/>
    </row>
    <row r="899" spans="2:13">
      <c r="B899" s="15"/>
      <c r="I899" s="16"/>
      <c r="L899" t="s">
        <v>2734</v>
      </c>
      <c r="M899" s="15"/>
    </row>
    <row r="900" spans="2:13">
      <c r="B900" s="15"/>
      <c r="I900" s="16"/>
      <c r="L900" t="s">
        <v>2734</v>
      </c>
      <c r="M900" s="15"/>
    </row>
    <row r="901" spans="2:13">
      <c r="B901" s="15"/>
      <c r="I901" s="16"/>
      <c r="L901" t="s">
        <v>2734</v>
      </c>
      <c r="M901" s="15"/>
    </row>
    <row r="902" spans="2:13">
      <c r="B902" s="15"/>
      <c r="I902" s="16"/>
      <c r="L902" t="s">
        <v>2734</v>
      </c>
      <c r="M902" s="15"/>
    </row>
    <row r="903" spans="2:13">
      <c r="B903" s="15"/>
      <c r="I903" s="16"/>
      <c r="L903" t="s">
        <v>2734</v>
      </c>
      <c r="M903" s="15"/>
    </row>
    <row r="904" spans="2:13">
      <c r="B904" s="15"/>
      <c r="I904" s="16"/>
      <c r="L904" t="s">
        <v>2734</v>
      </c>
      <c r="M904" s="15"/>
    </row>
    <row r="905" spans="2:13">
      <c r="B905" s="15"/>
      <c r="I905" s="16"/>
      <c r="L905" t="s">
        <v>2734</v>
      </c>
      <c r="M905" s="15"/>
    </row>
    <row r="906" spans="2:13">
      <c r="B906" s="15"/>
      <c r="I906" s="16"/>
      <c r="L906" t="s">
        <v>2734</v>
      </c>
      <c r="M906" s="15"/>
    </row>
    <row r="907" spans="2:13">
      <c r="B907" s="15"/>
      <c r="I907" s="16"/>
      <c r="L907" t="s">
        <v>2734</v>
      </c>
      <c r="M907" s="15"/>
    </row>
    <row r="908" spans="2:13">
      <c r="B908" s="15"/>
      <c r="I908" s="16"/>
      <c r="L908" t="s">
        <v>2734</v>
      </c>
      <c r="M908" s="15"/>
    </row>
    <row r="909" spans="2:13">
      <c r="B909" s="15"/>
      <c r="I909" s="16"/>
      <c r="L909" t="s">
        <v>2734</v>
      </c>
      <c r="M909" s="15"/>
    </row>
    <row r="910" spans="2:13">
      <c r="B910" s="15"/>
      <c r="I910" s="16"/>
      <c r="L910" t="s">
        <v>2734</v>
      </c>
      <c r="M910" s="15"/>
    </row>
    <row r="911" spans="2:13">
      <c r="B911" s="15"/>
      <c r="I911" s="16"/>
      <c r="L911" t="s">
        <v>2734</v>
      </c>
      <c r="M911" s="15"/>
    </row>
    <row r="912" spans="2:13">
      <c r="B912" s="15"/>
      <c r="I912" s="16"/>
      <c r="L912" t="s">
        <v>2734</v>
      </c>
      <c r="M912" s="15"/>
    </row>
    <row r="913" spans="2:13">
      <c r="B913" s="15"/>
      <c r="I913" s="16"/>
      <c r="L913" t="s">
        <v>2734</v>
      </c>
      <c r="M913" s="15"/>
    </row>
    <row r="914" spans="2:13">
      <c r="B914" s="15"/>
      <c r="I914" s="16"/>
      <c r="L914" t="s">
        <v>2734</v>
      </c>
      <c r="M914" s="15"/>
    </row>
    <row r="915" spans="2:13">
      <c r="B915" s="15"/>
      <c r="I915" s="16"/>
      <c r="L915" t="s">
        <v>2734</v>
      </c>
      <c r="M915" s="15"/>
    </row>
    <row r="916" spans="2:13">
      <c r="B916" s="15"/>
      <c r="I916" s="16"/>
      <c r="L916" t="s">
        <v>2734</v>
      </c>
      <c r="M916" s="15"/>
    </row>
    <row r="917" spans="2:13">
      <c r="B917" s="15"/>
      <c r="I917" s="16"/>
      <c r="L917" t="s">
        <v>2734</v>
      </c>
      <c r="M917" s="15"/>
    </row>
    <row r="918" spans="2:13">
      <c r="B918" s="15"/>
      <c r="I918" s="16"/>
      <c r="L918" t="s">
        <v>2734</v>
      </c>
      <c r="M918" s="15"/>
    </row>
  </sheetData>
  <sheetProtection algorithmName="SHA-512" hashValue="WpbFhdnI9ko3ryK+TJq3kgdP32CeJO/35Q6NWBHuBlcsozQFbFYmpB1vxAUDij5aMqqnZCmvAIxW/jtsgt/Lvg==" saltValue="1ArxAAf2vIS8gYEctzcuZg==" spinCount="100000" sheet="1" objects="1" scenarios="1"/>
  <mergeCells count="1">
    <mergeCell ref="A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2F9A115507447814E7C41E306B4B7" ma:contentTypeVersion="3" ma:contentTypeDescription="Create a new document." ma:contentTypeScope="" ma:versionID="2df2ee5b6c74b4b785ce8de376c1f04f">
  <xsd:schema xmlns:xsd="http://www.w3.org/2001/XMLSchema" xmlns:xs="http://www.w3.org/2001/XMLSchema" xmlns:p="http://schemas.microsoft.com/office/2006/metadata/properties" xmlns:ns2="dedaba02-14f5-4505-8da1-a4a7dc61463a" targetNamespace="http://schemas.microsoft.com/office/2006/metadata/properties" ma:root="true" ma:fieldsID="a97f361cb8029b14e7e712f4a4ed71f3" ns2:_="">
    <xsd:import namespace="dedaba02-14f5-4505-8da1-a4a7dc614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aba02-14f5-4505-8da1-a4a7dc6146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8D995D-60AC-4A7D-AF65-C3F8E4F8B20D}"/>
</file>

<file path=customXml/itemProps2.xml><?xml version="1.0" encoding="utf-8"?>
<ds:datastoreItem xmlns:ds="http://schemas.openxmlformats.org/officeDocument/2006/customXml" ds:itemID="{93917E06-B0A0-427C-B92C-F906E617E947}"/>
</file>

<file path=customXml/itemProps3.xml><?xml version="1.0" encoding="utf-8"?>
<ds:datastoreItem xmlns:ds="http://schemas.openxmlformats.org/officeDocument/2006/customXml" ds:itemID="{8BA9BECD-05CA-4FA6-BFDA-D2B8129B0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Edwards, Brian L</dc:creator>
  <cp:keywords/>
  <dc:description/>
  <cp:lastModifiedBy/>
  <cp:revision/>
  <dcterms:created xsi:type="dcterms:W3CDTF">2025-08-19T21:01:58Z</dcterms:created>
  <dcterms:modified xsi:type="dcterms:W3CDTF">2025-09-16T18:04:57Z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0x010100C292F9A115507447814E7C41E306B4B7</vt:lpwstr>
  </property>
</Properties>
</file>